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236" documentId="8_{D48C2F86-66B3-4CB0-BE14-FAA265205F9B}" xr6:coauthVersionLast="47" xr6:coauthVersionMax="47" xr10:uidLastSave="{636C3786-517B-4366-ACA0-F7A1C8D0CF29}"/>
  <bookViews>
    <workbookView xWindow="3195" yWindow="3510" windowWidth="20175" windowHeight="10935" xr2:uid="{2122C715-8A7E-47C9-8FEB-7B3FE985DBB8}"/>
  </bookViews>
  <sheets>
    <sheet name="Medel" sheetId="1" r:id="rId1"/>
    <sheet name="Lösning Medel" sheetId="3" r:id="rId2"/>
    <sheet name="Max" sheetId="2" r:id="rId3"/>
    <sheet name="Lösning Max" sheetId="4" r:id="rId4"/>
    <sheet name="Medlemmar" sheetId="5" r:id="rId5"/>
    <sheet name="Lösning Medlemmar" sheetId="6" r:id="rId6"/>
    <sheet name="Extra" sheetId="7" r:id="rId7"/>
    <sheet name="Lösning Extra" sheetId="8" r:id="rId8"/>
    <sheet name="Transport" sheetId="9" r:id="rId9"/>
    <sheet name="Lösning Transport" sheetId="10" r:id="rId10"/>
    <sheet name="Lillstrumpa" sheetId="11" r:id="rId11"/>
    <sheet name="Lösning Lillstrumpa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2" l="1"/>
  <c r="J10" i="12"/>
  <c r="J9" i="12"/>
  <c r="J8" i="12"/>
  <c r="J7" i="12"/>
  <c r="J6" i="12"/>
  <c r="J5" i="12"/>
  <c r="J4" i="12"/>
  <c r="J3" i="12"/>
  <c r="J2" i="12"/>
  <c r="M3" i="12"/>
  <c r="M4" i="12"/>
  <c r="M5" i="12"/>
  <c r="M6" i="12"/>
  <c r="M7" i="12"/>
  <c r="M8" i="12"/>
  <c r="M9" i="12"/>
  <c r="M2" i="12"/>
  <c r="C19" i="10"/>
  <c r="D19" i="10"/>
  <c r="E19" i="10"/>
  <c r="F19" i="10"/>
  <c r="G19" i="10"/>
  <c r="B19" i="10"/>
  <c r="C18" i="10"/>
  <c r="D18" i="10"/>
  <c r="E18" i="10"/>
  <c r="F18" i="10"/>
  <c r="G18" i="10"/>
  <c r="B18" i="10"/>
  <c r="C17" i="10"/>
  <c r="D17" i="10"/>
  <c r="E17" i="10"/>
  <c r="F17" i="10"/>
  <c r="G17" i="10"/>
  <c r="B17" i="10"/>
  <c r="C16" i="10"/>
  <c r="D16" i="10"/>
  <c r="E16" i="10"/>
  <c r="F16" i="10"/>
  <c r="G16" i="10"/>
  <c r="B16" i="10"/>
  <c r="C15" i="10"/>
  <c r="D15" i="10"/>
  <c r="E15" i="10"/>
  <c r="F15" i="10"/>
  <c r="G15" i="10"/>
  <c r="B15" i="10"/>
  <c r="L6" i="10"/>
  <c r="L7" i="10"/>
  <c r="L8" i="10"/>
  <c r="L9" i="10"/>
  <c r="L10" i="10"/>
  <c r="L11" i="10"/>
  <c r="L12" i="10"/>
  <c r="L13" i="10"/>
  <c r="L14" i="10"/>
  <c r="L5" i="10"/>
  <c r="K6" i="10"/>
  <c r="K7" i="10"/>
  <c r="K8" i="10"/>
  <c r="K9" i="10"/>
  <c r="K10" i="10"/>
  <c r="K11" i="10"/>
  <c r="K12" i="10"/>
  <c r="K13" i="10"/>
  <c r="K14" i="10"/>
  <c r="K5" i="10"/>
  <c r="J6" i="10"/>
  <c r="J7" i="10"/>
  <c r="J8" i="10"/>
  <c r="J9" i="10"/>
  <c r="J10" i="10"/>
  <c r="J11" i="10"/>
  <c r="J12" i="10"/>
  <c r="J13" i="10"/>
  <c r="J14" i="10"/>
  <c r="J5" i="10"/>
  <c r="I6" i="10"/>
  <c r="I7" i="10"/>
  <c r="I8" i="10"/>
  <c r="I9" i="10"/>
  <c r="I10" i="10"/>
  <c r="I11" i="10"/>
  <c r="I12" i="10"/>
  <c r="I13" i="10"/>
  <c r="I14" i="10"/>
  <c r="I5" i="10"/>
  <c r="H6" i="10"/>
  <c r="H7" i="10"/>
  <c r="H8" i="10"/>
  <c r="H9" i="10"/>
  <c r="H10" i="10"/>
  <c r="H11" i="10"/>
  <c r="H12" i="10"/>
  <c r="H13" i="10"/>
  <c r="H14" i="10"/>
  <c r="H5" i="10"/>
  <c r="B11" i="8"/>
  <c r="B10" i="8"/>
  <c r="B12" i="8"/>
  <c r="H6" i="6"/>
  <c r="H5" i="6"/>
  <c r="H4" i="6"/>
  <c r="H3" i="6"/>
  <c r="H2" i="6"/>
  <c r="D13" i="4"/>
  <c r="D12" i="4"/>
  <c r="D11" i="4"/>
  <c r="D10" i="4"/>
  <c r="E11" i="3"/>
</calcChain>
</file>

<file path=xl/sharedStrings.xml><?xml version="1.0" encoding="utf-8"?>
<sst xmlns="http://schemas.openxmlformats.org/spreadsheetml/2006/main" count="1504" uniqueCount="463">
  <si>
    <t>jan</t>
  </si>
  <si>
    <t>feb</t>
  </si>
  <si>
    <t>mar</t>
  </si>
  <si>
    <t>apr</t>
  </si>
  <si>
    <t>Stockholm</t>
  </si>
  <si>
    <t>Göteborg</t>
  </si>
  <si>
    <t>Malmö</t>
  </si>
  <si>
    <t>Norrköping</t>
  </si>
  <si>
    <t>Linköping</t>
  </si>
  <si>
    <t>Umeå</t>
  </si>
  <si>
    <t>Luleå</t>
  </si>
  <si>
    <t>Lund</t>
  </si>
  <si>
    <t>Medelvärde för hela området:</t>
  </si>
  <si>
    <t>Norge</t>
  </si>
  <si>
    <t>Finland</t>
  </si>
  <si>
    <t>Sverige</t>
  </si>
  <si>
    <t>Danmark</t>
  </si>
  <si>
    <t>Island</t>
  </si>
  <si>
    <t>Medelvärde</t>
  </si>
  <si>
    <t>Maxvärde</t>
  </si>
  <si>
    <t>Minvärde</t>
  </si>
  <si>
    <t>Antal celler</t>
  </si>
  <si>
    <t>Fördelning av fiskekvoter (ton) i Norden</t>
  </si>
  <si>
    <t>Förnamn</t>
  </si>
  <si>
    <t>Efternamn</t>
  </si>
  <si>
    <t>Adress</t>
  </si>
  <si>
    <t>Jarl</t>
  </si>
  <si>
    <t>Lindroth</t>
  </si>
  <si>
    <t>Västra Varvsgatan 70</t>
  </si>
  <si>
    <t>Gudmar</t>
  </si>
  <si>
    <t>Lindkvist</t>
  </si>
  <si>
    <t>Stekelvägen 40</t>
  </si>
  <si>
    <t>Boris</t>
  </si>
  <si>
    <t>Bergman</t>
  </si>
  <si>
    <t>Smala vägen 39</t>
  </si>
  <si>
    <t>David</t>
  </si>
  <si>
    <t>Bergvall</t>
  </si>
  <si>
    <t>Verkstadsvägen 3</t>
  </si>
  <si>
    <t>Sara</t>
  </si>
  <si>
    <t>Ali</t>
  </si>
  <si>
    <t>Blekevägen 72</t>
  </si>
  <si>
    <t>Hubert</t>
  </si>
  <si>
    <t>Lindhagensgatan 94</t>
  </si>
  <si>
    <t>Gunnarsson</t>
  </si>
  <si>
    <t>Kittelvägen 85</t>
  </si>
  <si>
    <t>Edgar</t>
  </si>
  <si>
    <t>Bergstedt</t>
  </si>
  <si>
    <t>Vinkelvägen 43</t>
  </si>
  <si>
    <t>Lundberg</t>
  </si>
  <si>
    <t>Lönnvägen 78</t>
  </si>
  <si>
    <t>Sjöberg</t>
  </si>
  <si>
    <t>Parkvägen 52</t>
  </si>
  <si>
    <t>Tyra</t>
  </si>
  <si>
    <t>Öberg</t>
  </si>
  <si>
    <t>Gärdesvägen 40</t>
  </si>
  <si>
    <t>Bengtsson</t>
  </si>
  <si>
    <t>Vasavägen 17</t>
  </si>
  <si>
    <t>Lage</t>
  </si>
  <si>
    <t>Lagerfelt</t>
  </si>
  <si>
    <t>Signalgatan 38</t>
  </si>
  <si>
    <t>Allan</t>
  </si>
  <si>
    <t>Hansson</t>
  </si>
  <si>
    <t>Jannebergsvägen 41</t>
  </si>
  <si>
    <t>Lova</t>
  </si>
  <si>
    <t>Sundin</t>
  </si>
  <si>
    <t>Bonäs Södra Bygata 16</t>
  </si>
  <si>
    <t>Halvar</t>
  </si>
  <si>
    <t>Lindblom</t>
  </si>
  <si>
    <t>Björlings väg 79</t>
  </si>
  <si>
    <t>Saga</t>
  </si>
  <si>
    <t>Sundqvist</t>
  </si>
  <si>
    <t>Hallenborgs Gata 31</t>
  </si>
  <si>
    <t>Alruni</t>
  </si>
  <si>
    <t>Carlsson</t>
  </si>
  <si>
    <t>Lärkvägen 49</t>
  </si>
  <si>
    <t>Måns</t>
  </si>
  <si>
    <t>Radelius</t>
  </si>
  <si>
    <t>Aligatan 38</t>
  </si>
  <si>
    <t>Bror</t>
  </si>
  <si>
    <t>Berggren</t>
  </si>
  <si>
    <t>Södra Industrivägen 62</t>
  </si>
  <si>
    <t>Ella</t>
  </si>
  <si>
    <t>Nordström</t>
  </si>
  <si>
    <t>Aspviksvägen 89</t>
  </si>
  <si>
    <t>Bert</t>
  </si>
  <si>
    <t>Jakobsson</t>
  </si>
  <si>
    <t>Plåtslagarevägen 50</t>
  </si>
  <si>
    <t>Andreas</t>
  </si>
  <si>
    <t>Magnusson</t>
  </si>
  <si>
    <t>Mellanvägen 89</t>
  </si>
  <si>
    <t>Gullik</t>
  </si>
  <si>
    <t>Tegelmästarevägen 93</t>
  </si>
  <si>
    <t>Elsa</t>
  </si>
  <si>
    <t>Larsson</t>
  </si>
  <si>
    <t>Fredriksgatan 33</t>
  </si>
  <si>
    <t>Linda</t>
  </si>
  <si>
    <t>Blomqvist</t>
  </si>
  <si>
    <t>Masugnsvägen 14</t>
  </si>
  <si>
    <t>Moa</t>
  </si>
  <si>
    <t>Söderlund</t>
  </si>
  <si>
    <t>Backsippevägen 29</t>
  </si>
  <si>
    <t>Lindorm</t>
  </si>
  <si>
    <t>Lagerholm</t>
  </si>
  <si>
    <t>Stormgatan 55</t>
  </si>
  <si>
    <t>Johan</t>
  </si>
  <si>
    <t>Berglund</t>
  </si>
  <si>
    <t>Anders Zornsgatan 7</t>
  </si>
  <si>
    <t>Albert</t>
  </si>
  <si>
    <t>Olsson</t>
  </si>
  <si>
    <t>Frälsegårdsvägen 14</t>
  </si>
  <si>
    <t>Örberg</t>
  </si>
  <si>
    <t>Källevägen 58</t>
  </si>
  <si>
    <t>Inge</t>
  </si>
  <si>
    <t>Lindström</t>
  </si>
  <si>
    <t>Matrosgatan 70</t>
  </si>
  <si>
    <t>Jonas</t>
  </si>
  <si>
    <t>Nonnensgatan 14</t>
  </si>
  <si>
    <t>Malte</t>
  </si>
  <si>
    <t>Olofsson</t>
  </si>
  <si>
    <t>Högbergsgatan 38</t>
  </si>
  <si>
    <t>Gunnar</t>
  </si>
  <si>
    <t>Lindvall</t>
  </si>
  <si>
    <t>Trollsländevägen 35</t>
  </si>
  <si>
    <t>Arne</t>
  </si>
  <si>
    <t>Gustavsson</t>
  </si>
  <si>
    <t>Norra Industrivägen 54</t>
  </si>
  <si>
    <t>Jan</t>
  </si>
  <si>
    <t>Bergfors</t>
  </si>
  <si>
    <t>Stora Varvsgatan 38</t>
  </si>
  <si>
    <t>Gus</t>
  </si>
  <si>
    <t>Ugnsvägen 4</t>
  </si>
  <si>
    <t>Adam</t>
  </si>
  <si>
    <t>Karlsson</t>
  </si>
  <si>
    <t>Dillvägen 36</t>
  </si>
  <si>
    <t>Klas</t>
  </si>
  <si>
    <t>Gullbacksgatan 18</t>
  </si>
  <si>
    <t>Björklund</t>
  </si>
  <si>
    <t>Skäktvägen 59</t>
  </si>
  <si>
    <t>Leo</t>
  </si>
  <si>
    <t>Lagerhjelm</t>
  </si>
  <si>
    <t>Skepparegatan 80</t>
  </si>
  <si>
    <t>Lindqvist</t>
  </si>
  <si>
    <t>Eriksvägen 74</t>
  </si>
  <si>
    <t>Juni</t>
  </si>
  <si>
    <t>Södermark</t>
  </si>
  <si>
    <t>Flyerydsvägen 42</t>
  </si>
  <si>
    <t>Löfgren</t>
  </si>
  <si>
    <t>Kvarnvägen 23</t>
  </si>
  <si>
    <t>Abraham</t>
  </si>
  <si>
    <t>Johansson</t>
  </si>
  <si>
    <t>Bäckvägen 84</t>
  </si>
  <si>
    <t>Natanael</t>
  </si>
  <si>
    <t>Rahmström</t>
  </si>
  <si>
    <t>Åsagatan 90</t>
  </si>
  <si>
    <t>Filip</t>
  </si>
  <si>
    <t>Nyckelpigevägen 77</t>
  </si>
  <si>
    <t>Erling</t>
  </si>
  <si>
    <t>Gäddvägen 70</t>
  </si>
  <si>
    <t>Julius</t>
  </si>
  <si>
    <t>Slottsskogsgatan 26</t>
  </si>
  <si>
    <t>Lindberg</t>
  </si>
  <si>
    <t>Bogghedsvägen 87</t>
  </si>
  <si>
    <t>Björn</t>
  </si>
  <si>
    <t>Bergqvist</t>
  </si>
  <si>
    <t>Rotvägen 29</t>
  </si>
  <si>
    <t>Viklund</t>
  </si>
  <si>
    <t>Skålbovägen 54</t>
  </si>
  <si>
    <t>Berg</t>
  </si>
  <si>
    <t>Lexevägen 79</t>
  </si>
  <si>
    <t>Fabian</t>
  </si>
  <si>
    <t>Lysmaskvägen 28</t>
  </si>
  <si>
    <t>Bruno</t>
  </si>
  <si>
    <t>Solrosvägen 22</t>
  </si>
  <si>
    <t>Elias</t>
  </si>
  <si>
    <t>Lindroos</t>
  </si>
  <si>
    <t>Dagsländevägen 39</t>
  </si>
  <si>
    <t>Einar</t>
  </si>
  <si>
    <t>Brännarevägen 80</t>
  </si>
  <si>
    <t>Martin</t>
  </si>
  <si>
    <t>Ottosson</t>
  </si>
  <si>
    <t>Skyttegatan 74</t>
  </si>
  <si>
    <t>Henrik</t>
  </si>
  <si>
    <t>Fäladsvägen 75</t>
  </si>
  <si>
    <t>Esaias</t>
  </si>
  <si>
    <t>Bergkvist</t>
  </si>
  <si>
    <t>Idvägen 61</t>
  </si>
  <si>
    <t>Gjuterivägen 56</t>
  </si>
  <si>
    <t>Freja</t>
  </si>
  <si>
    <t>Bergström</t>
  </si>
  <si>
    <t>Grundbogatan 26</t>
  </si>
  <si>
    <t>Agne</t>
  </si>
  <si>
    <t>Ekbacksvägen 23</t>
  </si>
  <si>
    <t>Öijer</t>
  </si>
  <si>
    <t>Stationsvägen 12</t>
  </si>
  <si>
    <t>Nova</t>
  </si>
  <si>
    <t>Söderström</t>
  </si>
  <si>
    <t>Transportgatan 42</t>
  </si>
  <si>
    <t>Pålsson</t>
  </si>
  <si>
    <t>Stråkvägen 40</t>
  </si>
  <si>
    <t>Harald</t>
  </si>
  <si>
    <t>Lindell</t>
  </si>
  <si>
    <t>Domarevägen 70</t>
  </si>
  <si>
    <t>Liselotte</t>
  </si>
  <si>
    <t>Öfström</t>
  </si>
  <si>
    <t>Köpmansvägen 62</t>
  </si>
  <si>
    <t>Manfred</t>
  </si>
  <si>
    <t>Oscarsson</t>
  </si>
  <si>
    <t>Pilgatan 90</t>
  </si>
  <si>
    <t>Lars</t>
  </si>
  <si>
    <t>Lagergren</t>
  </si>
  <si>
    <t>Sjögatan 77</t>
  </si>
  <si>
    <t>Liv</t>
  </si>
  <si>
    <t>Sjödin</t>
  </si>
  <si>
    <t>Jakob Bagges Gata 80</t>
  </si>
  <si>
    <t>Joakim</t>
  </si>
  <si>
    <t>Södermansgatan 26</t>
  </si>
  <si>
    <t>Håkansson</t>
  </si>
  <si>
    <t>Getostvägen 27</t>
  </si>
  <si>
    <t>Ahmed</t>
  </si>
  <si>
    <t>Långholmsvägen 27</t>
  </si>
  <si>
    <t>Fransson</t>
  </si>
  <si>
    <t>Mungavägen 89</t>
  </si>
  <si>
    <t>Ingevald</t>
  </si>
  <si>
    <t>Styrmansgatan 54</t>
  </si>
  <si>
    <t>Nyström</t>
  </si>
  <si>
    <t>Kilbacksvägen 31</t>
  </si>
  <si>
    <t>Samuelsson</t>
  </si>
  <si>
    <t>Korsbovägen 41</t>
  </si>
  <si>
    <t>Lundin</t>
  </si>
  <si>
    <t>Lockropsvägen 88</t>
  </si>
  <si>
    <t>Björk</t>
  </si>
  <si>
    <t>Julostvägen 44</t>
  </si>
  <si>
    <t>Maja</t>
  </si>
  <si>
    <t>Svensson</t>
  </si>
  <si>
    <t>Jansasgatan 93</t>
  </si>
  <si>
    <t>Lindgren</t>
  </si>
  <si>
    <t>Fyrbovägen 85</t>
  </si>
  <si>
    <t>Centralvägen 56</t>
  </si>
  <si>
    <t>Nilsson</t>
  </si>
  <si>
    <t>Rundvägen 79</t>
  </si>
  <si>
    <t>Jerker</t>
  </si>
  <si>
    <t>Donaugatan 60</t>
  </si>
  <si>
    <t>Herman</t>
  </si>
  <si>
    <t>Fogdevägen 40</t>
  </si>
  <si>
    <t>Holmberg</t>
  </si>
  <si>
    <t>Kojsvedsvägen 10</t>
  </si>
  <si>
    <t>Erland</t>
  </si>
  <si>
    <t>Ekoxevägen 13</t>
  </si>
  <si>
    <t>Vilda</t>
  </si>
  <si>
    <t>Taube</t>
  </si>
  <si>
    <t>Bräckevägen 62</t>
  </si>
  <si>
    <t>Birger</t>
  </si>
  <si>
    <t>Rosendalsvägen 69</t>
  </si>
  <si>
    <t>Hagvägen 18</t>
  </si>
  <si>
    <t>Joel</t>
  </si>
  <si>
    <t>Prästgårdsgatan 75</t>
  </si>
  <si>
    <t>Eliasson</t>
  </si>
  <si>
    <t>Solvägen 49</t>
  </si>
  <si>
    <t>Holmfrid</t>
  </si>
  <si>
    <t>Lenngrensgatan 68</t>
  </si>
  <si>
    <t>Alice</t>
  </si>
  <si>
    <t>Svarvargatan 28</t>
  </si>
  <si>
    <t>Söderberg</t>
  </si>
  <si>
    <t>Larsbovägen 95</t>
  </si>
  <si>
    <t>August</t>
  </si>
  <si>
    <t>Axelsson</t>
  </si>
  <si>
    <t>Offerkällevägen 87</t>
  </si>
  <si>
    <t>Ansgar</t>
  </si>
  <si>
    <t>Näktergalsvägen 66</t>
  </si>
  <si>
    <t>Alvägen 4</t>
  </si>
  <si>
    <t>Fale</t>
  </si>
  <si>
    <t>Matargränden 22</t>
  </si>
  <si>
    <t>Mikael</t>
  </si>
  <si>
    <t>Raaf</t>
  </si>
  <si>
    <t>Ängsgatan 34</t>
  </si>
  <si>
    <t>Egon</t>
  </si>
  <si>
    <t>Bergquist</t>
  </si>
  <si>
    <t>Borgvägen 74</t>
  </si>
  <si>
    <t>Hilda</t>
  </si>
  <si>
    <t>Tarm</t>
  </si>
  <si>
    <t>Storatorpsvägen 85</t>
  </si>
  <si>
    <t>Edvard</t>
  </si>
  <si>
    <t>Bäcksländevägen 9</t>
  </si>
  <si>
    <t>Kaj</t>
  </si>
  <si>
    <t>Wärnsköldsgatan 6</t>
  </si>
  <si>
    <t>Fritiof</t>
  </si>
  <si>
    <t>Rudvägen 5</t>
  </si>
  <si>
    <t>Stella</t>
  </si>
  <si>
    <t>Bryggargatan 62</t>
  </si>
  <si>
    <t>Anders</t>
  </si>
  <si>
    <t>Petersson</t>
  </si>
  <si>
    <t>Mejerivägen 4</t>
  </si>
  <si>
    <t>Elvira</t>
  </si>
  <si>
    <t>Sjöholm</t>
  </si>
  <si>
    <t>Peter Bagges Gata 81</t>
  </si>
  <si>
    <t>Sylvia</t>
  </si>
  <si>
    <t>Öhrberg</t>
  </si>
  <si>
    <t>Ringvägen 31</t>
  </si>
  <si>
    <t>Maximilian</t>
  </si>
  <si>
    <t>Palmqvist</t>
  </si>
  <si>
    <t>Tjärngatan 29</t>
  </si>
  <si>
    <t>Israel</t>
  </si>
  <si>
    <t>Bassänggatan 51</t>
  </si>
  <si>
    <t>Isak</t>
  </si>
  <si>
    <t>Anckargripsgatan 69</t>
  </si>
  <si>
    <t>Lundavägen 42</t>
  </si>
  <si>
    <t>Alf</t>
  </si>
  <si>
    <t>Gustafsson</t>
  </si>
  <si>
    <t>Grims väg 29</t>
  </si>
  <si>
    <t>Tindra</t>
  </si>
  <si>
    <t>Ödman</t>
  </si>
  <si>
    <t>Kungsbackavägen 41</t>
  </si>
  <si>
    <t>Sofia</t>
  </si>
  <si>
    <t>Södergren</t>
  </si>
  <si>
    <t>Bonäs Norra Bygata 26</t>
  </si>
  <si>
    <t>Ferdinand</t>
  </si>
  <si>
    <t>Näckrosvägen 21</t>
  </si>
  <si>
    <t>Bertil</t>
  </si>
  <si>
    <t>Rödhakevägen 95</t>
  </si>
  <si>
    <t>Gustav</t>
  </si>
  <si>
    <t>Väpnarevägen 61</t>
  </si>
  <si>
    <t>Alva</t>
  </si>
  <si>
    <t>Nordenflychtsvägen 93</t>
  </si>
  <si>
    <t>Fredrik</t>
  </si>
  <si>
    <t>Porsvägen 91</t>
  </si>
  <si>
    <t>Joar</t>
  </si>
  <si>
    <t>Åkerlingsgatan 41</t>
  </si>
  <si>
    <t>Kurt</t>
  </si>
  <si>
    <t>Lagerbielke</t>
  </si>
  <si>
    <t>Rådmansgatan 33</t>
  </si>
  <si>
    <t>Fartegn</t>
  </si>
  <si>
    <t>Mörtvägen 17</t>
  </si>
  <si>
    <t>Henning</t>
  </si>
  <si>
    <t>Ekvägen 47</t>
  </si>
  <si>
    <t>Fridolf</t>
  </si>
  <si>
    <t>Praktbaggevägen 17</t>
  </si>
  <si>
    <t>Önnertsson</t>
  </si>
  <si>
    <t>Höjdhoppsvägen 54</t>
  </si>
  <si>
    <t>Kasten</t>
  </si>
  <si>
    <t>Majstångsgatan 43</t>
  </si>
  <si>
    <t>Tilda</t>
  </si>
  <si>
    <t>Tall</t>
  </si>
  <si>
    <t>Hagavägen 96</t>
  </si>
  <si>
    <t>Jonsson</t>
  </si>
  <si>
    <t>Skinnarbacksvägen 83</t>
  </si>
  <si>
    <t>Mårten</t>
  </si>
  <si>
    <t>Rahmqvist</t>
  </si>
  <si>
    <t>Spånggatan 61</t>
  </si>
  <si>
    <t>Dan</t>
  </si>
  <si>
    <t>Trastvägen 95</t>
  </si>
  <si>
    <t>Finn</t>
  </si>
  <si>
    <t>Ollonborrevägen 44</t>
  </si>
  <si>
    <t>Tilde</t>
  </si>
  <si>
    <t>Sjöstedt</t>
  </si>
  <si>
    <t>Hornsbergsvägen 92</t>
  </si>
  <si>
    <t>Agaton</t>
  </si>
  <si>
    <t>Eriksson</t>
  </si>
  <si>
    <t>Ekbacken 64</t>
  </si>
  <si>
    <t>Douglas</t>
  </si>
  <si>
    <t>Villavägen 55</t>
  </si>
  <si>
    <t>Haldor</t>
  </si>
  <si>
    <t>Björkvägen 9</t>
  </si>
  <si>
    <t>Emelie</t>
  </si>
  <si>
    <t>Tammelander</t>
  </si>
  <si>
    <t>Hökvägen 53</t>
  </si>
  <si>
    <t>Jönsson</t>
  </si>
  <si>
    <t>Arnvägen 62</t>
  </si>
  <si>
    <t>Lindvägen 68</t>
  </si>
  <si>
    <t>Pettersson</t>
  </si>
  <si>
    <t>Sersvägen 30</t>
  </si>
  <si>
    <t>Alec</t>
  </si>
  <si>
    <t>Persson</t>
  </si>
  <si>
    <t>Frövägen 75</t>
  </si>
  <si>
    <t>Livia</t>
  </si>
  <si>
    <t>Åbyvägen 16</t>
  </si>
  <si>
    <t>Arnold</t>
  </si>
  <si>
    <t>Notavallavägen 44</t>
  </si>
  <si>
    <t>Jöns</t>
  </si>
  <si>
    <t>Mariagatan 65</t>
  </si>
  <si>
    <t>Eklund</t>
  </si>
  <si>
    <t>Sveavägen 25</t>
  </si>
  <si>
    <t>Abbe</t>
  </si>
  <si>
    <t>Andersson</t>
  </si>
  <si>
    <t>Backagårdsvägen 85</t>
  </si>
  <si>
    <t>Astrid</t>
  </si>
  <si>
    <t>Målargatan 63</t>
  </si>
  <si>
    <t>Lundgren</t>
  </si>
  <si>
    <t>Tomtnäsvägen 38</t>
  </si>
  <si>
    <t>Daniel</t>
  </si>
  <si>
    <t>Tvärvägen 24</t>
  </si>
  <si>
    <t>Katrinebergsvägen 52</t>
  </si>
  <si>
    <t>Isabella</t>
  </si>
  <si>
    <t>Sundberg</t>
  </si>
  <si>
    <t>Industricentragatan 77</t>
  </si>
  <si>
    <t>Lukas</t>
  </si>
  <si>
    <t>Lagerström</t>
  </si>
  <si>
    <t>Villagatan 13</t>
  </si>
  <si>
    <t>Klippanvägen 6</t>
  </si>
  <si>
    <t>Ester</t>
  </si>
  <si>
    <t>Söderquist</t>
  </si>
  <si>
    <t>Vickholmsvägen 44</t>
  </si>
  <si>
    <t>Ålder</t>
  </si>
  <si>
    <t>Ort</t>
  </si>
  <si>
    <t>Helsingborg</t>
  </si>
  <si>
    <t>Västerås</t>
  </si>
  <si>
    <t>Örebro</t>
  </si>
  <si>
    <t>Uppsala</t>
  </si>
  <si>
    <t>Frågor</t>
  </si>
  <si>
    <t>Svar</t>
  </si>
  <si>
    <t>Antal medlemmar</t>
  </si>
  <si>
    <t>Medelålder</t>
  </si>
  <si>
    <t>Medianålder</t>
  </si>
  <si>
    <t>Maxålder</t>
  </si>
  <si>
    <t>Minålder</t>
  </si>
  <si>
    <t>Summa</t>
  </si>
  <si>
    <t>Median, mellersta värdet</t>
  </si>
  <si>
    <t>Största</t>
  </si>
  <si>
    <t>Bröderna Brobergs transport AB</t>
  </si>
  <si>
    <t>Antal passagerare</t>
  </si>
  <si>
    <t>Hållplats</t>
  </si>
  <si>
    <t>Apr</t>
  </si>
  <si>
    <t>Maj</t>
  </si>
  <si>
    <t>Jun</t>
  </si>
  <si>
    <t>Jul</t>
  </si>
  <si>
    <t>Aug</t>
  </si>
  <si>
    <t>Sep</t>
  </si>
  <si>
    <t>Medel</t>
  </si>
  <si>
    <t>Max</t>
  </si>
  <si>
    <t>Min</t>
  </si>
  <si>
    <t>Median</t>
  </si>
  <si>
    <t>Krukviken</t>
  </si>
  <si>
    <t>Grinnberget</t>
  </si>
  <si>
    <t>Trust</t>
  </si>
  <si>
    <t>Bjurfors</t>
  </si>
  <si>
    <t>Killakunna</t>
  </si>
  <si>
    <t>Edsviken</t>
  </si>
  <si>
    <t>Vysjö</t>
  </si>
  <si>
    <t>Stenberga</t>
  </si>
  <si>
    <t>Grusviken</t>
  </si>
  <si>
    <t>Brunforsa</t>
  </si>
  <si>
    <t>Lena</t>
  </si>
  <si>
    <t>Lisa</t>
  </si>
  <si>
    <t>Sven</t>
  </si>
  <si>
    <t>Anna</t>
  </si>
  <si>
    <t xml:space="preserve">David </t>
  </si>
  <si>
    <t>John</t>
  </si>
  <si>
    <t>Feb</t>
  </si>
  <si>
    <t>Mar</t>
  </si>
  <si>
    <t>Okt</t>
  </si>
  <si>
    <t>Nov</t>
  </si>
  <si>
    <t>Dec</t>
  </si>
  <si>
    <t>Försäljning av strumpor hos Lillstrumpa AB</t>
  </si>
  <si>
    <t>Johns maxförsäljning</t>
  </si>
  <si>
    <t>Summa försäljning kvartal 3</t>
  </si>
  <si>
    <t>Medelvärde av säljare i augusti</t>
  </si>
  <si>
    <t>Medel för kvinnliga säljare</t>
  </si>
  <si>
    <t>Medel för manliga säljare</t>
  </si>
  <si>
    <t>Maxföräljning sommar juni-augusti</t>
  </si>
  <si>
    <t>Lisas medelförsäljning</t>
  </si>
  <si>
    <t>Säljare</t>
  </si>
  <si>
    <t>Davids minsta värde</t>
  </si>
  <si>
    <t>Minsta försäljning kvartal 2</t>
  </si>
  <si>
    <t>Maxförsäljning säljare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</si>
</sst>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mmm"/>
    <numFmt numFmtId="169" formatCode="_-* #,##0_-;\-* #,##0_-;_-* &quot;-&quot;??_-;_-@_-"/>
    <numFmt numFmtId="171" formatCode="_-* #,##0\ _k_r_-;\-* #,##0\ _k_r_-;_-* &quot;-&quot;??\ _k_r_-;_-@_-"/>
    <numFmt numFmtId="172" formatCode="#,##0_ ;\-#,##0\ 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name val="Arial"/>
      <family val="2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2" xfId="0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1" fontId="0" fillId="0" borderId="0" xfId="0" applyNumberFormat="1"/>
    <xf numFmtId="169" fontId="0" fillId="0" borderId="0" xfId="1" applyNumberFormat="1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0" xfId="0" applyNumberFormat="1"/>
    <xf numFmtId="3" fontId="2" fillId="0" borderId="0" xfId="0" applyNumberFormat="1" applyFont="1"/>
    <xf numFmtId="164" fontId="2" fillId="0" borderId="0" xfId="0" applyNumberFormat="1" applyFont="1"/>
    <xf numFmtId="3" fontId="0" fillId="0" borderId="13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0" fontId="0" fillId="0" borderId="13" xfId="0" applyBorder="1"/>
    <xf numFmtId="3" fontId="0" fillId="0" borderId="10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3" fontId="5" fillId="0" borderId="0" xfId="0" applyNumberFormat="1" applyFont="1"/>
    <xf numFmtId="0" fontId="3" fillId="0" borderId="0" xfId="0" applyFont="1"/>
    <xf numFmtId="171" fontId="0" fillId="0" borderId="0" xfId="0" applyNumberFormat="1"/>
    <xf numFmtId="0" fontId="4" fillId="0" borderId="0" xfId="0" applyFont="1"/>
    <xf numFmtId="172" fontId="0" fillId="0" borderId="0" xfId="0" applyNumberFormat="1"/>
    <xf numFmtId="169" fontId="0" fillId="0" borderId="0" xfId="0" applyNumberFormat="1"/>
  </cellXfs>
  <cellStyles count="2">
    <cellStyle name="Normal" xfId="0" builtinId="0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A841A-122F-4334-9468-8E1E63B73192}">
  <dimension ref="A1:E11"/>
  <sheetViews>
    <sheetView tabSelected="1" workbookViewId="0"/>
  </sheetViews>
  <sheetFormatPr defaultRowHeight="15" x14ac:dyDescent="0.25"/>
  <cols>
    <col min="1" max="1" width="15.140625" customWidth="1"/>
  </cols>
  <sheetData>
    <row r="1" spans="1:5" x14ac:dyDescent="0.25"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25">
      <c r="A2" t="s">
        <v>4</v>
      </c>
      <c r="B2">
        <v>100</v>
      </c>
      <c r="C2">
        <v>30</v>
      </c>
      <c r="D2">
        <v>400</v>
      </c>
      <c r="E2">
        <v>300</v>
      </c>
    </row>
    <row r="3" spans="1:5" x14ac:dyDescent="0.25">
      <c r="A3" t="s">
        <v>5</v>
      </c>
      <c r="B3">
        <v>200</v>
      </c>
      <c r="C3">
        <v>30</v>
      </c>
      <c r="D3">
        <v>500</v>
      </c>
      <c r="E3">
        <v>300</v>
      </c>
    </row>
    <row r="4" spans="1:5" x14ac:dyDescent="0.25">
      <c r="A4" t="s">
        <v>6</v>
      </c>
      <c r="B4">
        <v>300</v>
      </c>
      <c r="C4">
        <v>40</v>
      </c>
      <c r="D4">
        <v>600</v>
      </c>
      <c r="E4">
        <v>40</v>
      </c>
    </row>
    <row r="5" spans="1:5" x14ac:dyDescent="0.25">
      <c r="A5" t="s">
        <v>7</v>
      </c>
      <c r="B5">
        <v>300</v>
      </c>
      <c r="C5">
        <v>50</v>
      </c>
      <c r="D5">
        <v>700</v>
      </c>
      <c r="E5">
        <v>60</v>
      </c>
    </row>
    <row r="6" spans="1:5" x14ac:dyDescent="0.25">
      <c r="A6" t="s">
        <v>8</v>
      </c>
      <c r="B6">
        <v>40</v>
      </c>
      <c r="C6">
        <v>60</v>
      </c>
      <c r="D6">
        <v>400</v>
      </c>
      <c r="E6">
        <v>50</v>
      </c>
    </row>
    <row r="7" spans="1:5" x14ac:dyDescent="0.25">
      <c r="A7" t="s">
        <v>9</v>
      </c>
      <c r="B7">
        <v>400</v>
      </c>
      <c r="C7">
        <v>700</v>
      </c>
      <c r="D7">
        <v>30</v>
      </c>
      <c r="E7">
        <v>400</v>
      </c>
    </row>
    <row r="8" spans="1:5" x14ac:dyDescent="0.25">
      <c r="A8" t="s">
        <v>10</v>
      </c>
      <c r="B8">
        <v>300</v>
      </c>
      <c r="C8">
        <v>400</v>
      </c>
      <c r="D8">
        <v>300</v>
      </c>
      <c r="E8">
        <v>40</v>
      </c>
    </row>
    <row r="9" spans="1:5" x14ac:dyDescent="0.25">
      <c r="A9" t="s">
        <v>11</v>
      </c>
      <c r="B9">
        <v>400</v>
      </c>
      <c r="C9">
        <v>300</v>
      </c>
      <c r="D9">
        <v>30</v>
      </c>
      <c r="E9">
        <v>700</v>
      </c>
    </row>
    <row r="11" spans="1:5" x14ac:dyDescent="0.25">
      <c r="B11" s="4" t="s">
        <v>12</v>
      </c>
      <c r="C11" s="4"/>
      <c r="D11" s="4"/>
      <c r="E11" s="1"/>
    </row>
  </sheetData>
  <mergeCells count="1">
    <mergeCell ref="B11:D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3F1B4-C943-4D6B-8A1D-C87DC2BEE63B}">
  <dimension ref="A1:L19"/>
  <sheetViews>
    <sheetView workbookViewId="0"/>
  </sheetViews>
  <sheetFormatPr defaultRowHeight="15" x14ac:dyDescent="0.25"/>
  <cols>
    <col min="1" max="1" width="12.28515625" customWidth="1"/>
  </cols>
  <sheetData>
    <row r="1" spans="1:12" ht="21" x14ac:dyDescent="0.35">
      <c r="A1" s="31" t="s">
        <v>417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2" x14ac:dyDescent="0.25">
      <c r="A2" s="21" t="s">
        <v>418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2" x14ac:dyDescent="0.25">
      <c r="C3" s="21"/>
      <c r="E3" s="21"/>
      <c r="F3" s="21"/>
      <c r="G3" s="21"/>
      <c r="H3" s="21"/>
      <c r="I3" s="21"/>
      <c r="J3" s="21"/>
      <c r="K3" s="21"/>
    </row>
    <row r="4" spans="1:12" ht="15.75" thickBot="1" x14ac:dyDescent="0.3">
      <c r="A4" s="22" t="s">
        <v>419</v>
      </c>
      <c r="B4" s="23" t="s">
        <v>420</v>
      </c>
      <c r="C4" s="23" t="s">
        <v>421</v>
      </c>
      <c r="D4" s="23" t="s">
        <v>422</v>
      </c>
      <c r="E4" s="23" t="s">
        <v>423</v>
      </c>
      <c r="F4" s="23" t="s">
        <v>424</v>
      </c>
      <c r="G4" s="23" t="s">
        <v>425</v>
      </c>
      <c r="H4" s="23" t="s">
        <v>414</v>
      </c>
      <c r="I4" s="23" t="s">
        <v>426</v>
      </c>
      <c r="J4" s="23" t="s">
        <v>427</v>
      </c>
      <c r="K4" s="23" t="s">
        <v>428</v>
      </c>
      <c r="L4" s="23" t="s">
        <v>429</v>
      </c>
    </row>
    <row r="5" spans="1:12" x14ac:dyDescent="0.25">
      <c r="A5" s="21" t="s">
        <v>430</v>
      </c>
      <c r="B5" s="21">
        <v>33</v>
      </c>
      <c r="C5" s="21">
        <v>67</v>
      </c>
      <c r="D5" s="21">
        <v>87</v>
      </c>
      <c r="E5" s="21">
        <v>92</v>
      </c>
      <c r="F5" s="21">
        <v>85</v>
      </c>
      <c r="G5" s="21">
        <v>28</v>
      </c>
      <c r="H5" s="28">
        <f>SUM(B5:G5)</f>
        <v>392</v>
      </c>
      <c r="I5" s="28">
        <f>AVERAGE(B5:G5)</f>
        <v>65.333333333333329</v>
      </c>
      <c r="J5" s="28">
        <f>MAX(B5:G5)</f>
        <v>92</v>
      </c>
      <c r="K5" s="28">
        <f>MIN(B5:G5)</f>
        <v>28</v>
      </c>
      <c r="L5" s="28">
        <f>MEDIAN(B5:G5)</f>
        <v>76</v>
      </c>
    </row>
    <row r="6" spans="1:12" x14ac:dyDescent="0.25">
      <c r="A6" s="21" t="s">
        <v>431</v>
      </c>
      <c r="B6" s="21">
        <v>45</v>
      </c>
      <c r="C6" s="21">
        <v>76</v>
      </c>
      <c r="D6" s="21">
        <v>82</v>
      </c>
      <c r="E6" s="21">
        <v>94</v>
      </c>
      <c r="F6" s="21">
        <v>86</v>
      </c>
      <c r="G6" s="21">
        <v>37</v>
      </c>
      <c r="H6" s="29">
        <f t="shared" ref="H6:H14" si="0">SUM(B6:G6)</f>
        <v>420</v>
      </c>
      <c r="I6" s="29">
        <f t="shared" ref="I6:I14" si="1">AVERAGE(B6:G6)</f>
        <v>70</v>
      </c>
      <c r="J6" s="29">
        <f t="shared" ref="J6:J14" si="2">MAX(B6:G6)</f>
        <v>94</v>
      </c>
      <c r="K6" s="29">
        <f t="shared" ref="K6:K14" si="3">MIN(B6:G6)</f>
        <v>37</v>
      </c>
      <c r="L6" s="29">
        <f t="shared" ref="L6:L14" si="4">MEDIAN(B6:G6)</f>
        <v>79</v>
      </c>
    </row>
    <row r="7" spans="1:12" x14ac:dyDescent="0.25">
      <c r="A7" s="21" t="s">
        <v>432</v>
      </c>
      <c r="B7" s="21">
        <v>26</v>
      </c>
      <c r="C7" s="21">
        <v>68</v>
      </c>
      <c r="D7" s="21">
        <v>75</v>
      </c>
      <c r="E7" s="21">
        <v>76</v>
      </c>
      <c r="F7" s="21">
        <v>62</v>
      </c>
      <c r="G7" s="21">
        <v>28</v>
      </c>
      <c r="H7" s="29">
        <f t="shared" si="0"/>
        <v>335</v>
      </c>
      <c r="I7" s="29">
        <f t="shared" si="1"/>
        <v>55.833333333333336</v>
      </c>
      <c r="J7" s="29">
        <f t="shared" si="2"/>
        <v>76</v>
      </c>
      <c r="K7" s="29">
        <f t="shared" si="3"/>
        <v>26</v>
      </c>
      <c r="L7" s="29">
        <f t="shared" si="4"/>
        <v>65</v>
      </c>
    </row>
    <row r="8" spans="1:12" x14ac:dyDescent="0.25">
      <c r="A8" s="21" t="s">
        <v>433</v>
      </c>
      <c r="B8" s="21">
        <v>65</v>
      </c>
      <c r="C8" s="21">
        <v>85</v>
      </c>
      <c r="D8" s="21">
        <v>93</v>
      </c>
      <c r="E8" s="21">
        <v>91</v>
      </c>
      <c r="F8" s="21">
        <v>80</v>
      </c>
      <c r="G8" s="21">
        <v>68</v>
      </c>
      <c r="H8" s="29">
        <f t="shared" si="0"/>
        <v>482</v>
      </c>
      <c r="I8" s="29">
        <f t="shared" si="1"/>
        <v>80.333333333333329</v>
      </c>
      <c r="J8" s="29">
        <f t="shared" si="2"/>
        <v>93</v>
      </c>
      <c r="K8" s="29">
        <f t="shared" si="3"/>
        <v>65</v>
      </c>
      <c r="L8" s="29">
        <f t="shared" si="4"/>
        <v>82.5</v>
      </c>
    </row>
    <row r="9" spans="1:12" x14ac:dyDescent="0.25">
      <c r="A9" s="21" t="s">
        <v>434</v>
      </c>
      <c r="B9" s="21">
        <v>34</v>
      </c>
      <c r="C9" s="21">
        <v>96</v>
      </c>
      <c r="D9" s="21">
        <v>104</v>
      </c>
      <c r="E9" s="21">
        <v>91</v>
      </c>
      <c r="F9" s="21">
        <v>74</v>
      </c>
      <c r="G9" s="21">
        <v>23</v>
      </c>
      <c r="H9" s="29">
        <f t="shared" si="0"/>
        <v>422</v>
      </c>
      <c r="I9" s="29">
        <f t="shared" si="1"/>
        <v>70.333333333333329</v>
      </c>
      <c r="J9" s="29">
        <f t="shared" si="2"/>
        <v>104</v>
      </c>
      <c r="K9" s="29">
        <f t="shared" si="3"/>
        <v>23</v>
      </c>
      <c r="L9" s="29">
        <f t="shared" si="4"/>
        <v>82.5</v>
      </c>
    </row>
    <row r="10" spans="1:12" x14ac:dyDescent="0.25">
      <c r="A10" s="21" t="s">
        <v>435</v>
      </c>
      <c r="B10" s="21">
        <v>87</v>
      </c>
      <c r="C10" s="21">
        <v>89</v>
      </c>
      <c r="D10" s="21">
        <v>118</v>
      </c>
      <c r="E10" s="21">
        <v>89</v>
      </c>
      <c r="F10" s="21">
        <v>98</v>
      </c>
      <c r="G10" s="21">
        <v>81</v>
      </c>
      <c r="H10" s="29">
        <f t="shared" si="0"/>
        <v>562</v>
      </c>
      <c r="I10" s="29">
        <f t="shared" si="1"/>
        <v>93.666666666666671</v>
      </c>
      <c r="J10" s="29">
        <f t="shared" si="2"/>
        <v>118</v>
      </c>
      <c r="K10" s="29">
        <f t="shared" si="3"/>
        <v>81</v>
      </c>
      <c r="L10" s="29">
        <f t="shared" si="4"/>
        <v>89</v>
      </c>
    </row>
    <row r="11" spans="1:12" x14ac:dyDescent="0.25">
      <c r="A11" s="21" t="s">
        <v>436</v>
      </c>
      <c r="B11" s="21">
        <v>48</v>
      </c>
      <c r="C11" s="21">
        <v>51</v>
      </c>
      <c r="D11" s="21">
        <v>59</v>
      </c>
      <c r="E11" s="21">
        <v>64</v>
      </c>
      <c r="F11" s="21">
        <v>69</v>
      </c>
      <c r="G11" s="21">
        <v>59</v>
      </c>
      <c r="H11" s="29">
        <f t="shared" si="0"/>
        <v>350</v>
      </c>
      <c r="I11" s="29">
        <f t="shared" si="1"/>
        <v>58.333333333333336</v>
      </c>
      <c r="J11" s="29">
        <f t="shared" si="2"/>
        <v>69</v>
      </c>
      <c r="K11" s="29">
        <f t="shared" si="3"/>
        <v>48</v>
      </c>
      <c r="L11" s="29">
        <f t="shared" si="4"/>
        <v>59</v>
      </c>
    </row>
    <row r="12" spans="1:12" x14ac:dyDescent="0.25">
      <c r="A12" s="21" t="s">
        <v>437</v>
      </c>
      <c r="B12" s="21">
        <v>4</v>
      </c>
      <c r="C12" s="21">
        <v>59</v>
      </c>
      <c r="D12" s="21">
        <v>125</v>
      </c>
      <c r="E12" s="21">
        <v>119</v>
      </c>
      <c r="F12" s="21">
        <v>114</v>
      </c>
      <c r="G12" s="21">
        <v>12</v>
      </c>
      <c r="H12" s="29">
        <f t="shared" si="0"/>
        <v>433</v>
      </c>
      <c r="I12" s="29">
        <f t="shared" si="1"/>
        <v>72.166666666666671</v>
      </c>
      <c r="J12" s="29">
        <f t="shared" si="2"/>
        <v>125</v>
      </c>
      <c r="K12" s="29">
        <f t="shared" si="3"/>
        <v>4</v>
      </c>
      <c r="L12" s="29">
        <f t="shared" si="4"/>
        <v>86.5</v>
      </c>
    </row>
    <row r="13" spans="1:12" x14ac:dyDescent="0.25">
      <c r="A13" s="21" t="s">
        <v>438</v>
      </c>
      <c r="B13" s="21">
        <v>31</v>
      </c>
      <c r="C13" s="21">
        <v>55</v>
      </c>
      <c r="D13" s="21">
        <v>72</v>
      </c>
      <c r="E13" s="21">
        <v>79</v>
      </c>
      <c r="F13" s="21">
        <v>61</v>
      </c>
      <c r="G13" s="21">
        <v>42</v>
      </c>
      <c r="H13" s="29">
        <f t="shared" si="0"/>
        <v>340</v>
      </c>
      <c r="I13" s="29">
        <f t="shared" si="1"/>
        <v>56.666666666666664</v>
      </c>
      <c r="J13" s="29">
        <f t="shared" si="2"/>
        <v>79</v>
      </c>
      <c r="K13" s="29">
        <f t="shared" si="3"/>
        <v>31</v>
      </c>
      <c r="L13" s="29">
        <f t="shared" si="4"/>
        <v>58</v>
      </c>
    </row>
    <row r="14" spans="1:12" ht="15.75" thickBot="1" x14ac:dyDescent="0.3">
      <c r="A14" s="21" t="s">
        <v>439</v>
      </c>
      <c r="B14" s="21">
        <v>61</v>
      </c>
      <c r="C14" s="21">
        <v>78</v>
      </c>
      <c r="D14" s="21">
        <v>131</v>
      </c>
      <c r="E14" s="21">
        <v>128</v>
      </c>
      <c r="F14" s="21">
        <v>122</v>
      </c>
      <c r="G14" s="21">
        <v>66</v>
      </c>
      <c r="H14" s="30">
        <f t="shared" si="0"/>
        <v>586</v>
      </c>
      <c r="I14" s="30">
        <f t="shared" si="1"/>
        <v>97.666666666666671</v>
      </c>
      <c r="J14" s="30">
        <f t="shared" si="2"/>
        <v>131</v>
      </c>
      <c r="K14" s="30">
        <f t="shared" si="3"/>
        <v>61</v>
      </c>
      <c r="L14" s="30">
        <f t="shared" si="4"/>
        <v>100</v>
      </c>
    </row>
    <row r="15" spans="1:12" ht="15.75" thickBot="1" x14ac:dyDescent="0.3">
      <c r="A15" s="22" t="s">
        <v>414</v>
      </c>
      <c r="B15" s="24">
        <f>SUM(B5:B14)</f>
        <v>434</v>
      </c>
      <c r="C15" s="25">
        <f t="shared" ref="C15:G15" si="5">SUM(C5:C14)</f>
        <v>724</v>
      </c>
      <c r="D15" s="25">
        <f t="shared" si="5"/>
        <v>946</v>
      </c>
      <c r="E15" s="25">
        <f t="shared" si="5"/>
        <v>923</v>
      </c>
      <c r="F15" s="25">
        <f t="shared" si="5"/>
        <v>851</v>
      </c>
      <c r="G15" s="26">
        <f t="shared" si="5"/>
        <v>444</v>
      </c>
      <c r="H15" s="21"/>
      <c r="I15" s="21"/>
      <c r="J15" s="21"/>
      <c r="K15" s="21"/>
    </row>
    <row r="16" spans="1:12" ht="15.75" thickBot="1" x14ac:dyDescent="0.3">
      <c r="A16" s="22" t="s">
        <v>18</v>
      </c>
      <c r="B16" s="24">
        <f>AVERAGE(B5:B14)</f>
        <v>43.4</v>
      </c>
      <c r="C16" s="25">
        <f t="shared" ref="C16:G16" si="6">AVERAGE(C5:C14)</f>
        <v>72.400000000000006</v>
      </c>
      <c r="D16" s="25">
        <f t="shared" si="6"/>
        <v>94.6</v>
      </c>
      <c r="E16" s="25">
        <f t="shared" si="6"/>
        <v>92.3</v>
      </c>
      <c r="F16" s="25">
        <f t="shared" si="6"/>
        <v>85.1</v>
      </c>
      <c r="G16" s="26">
        <f t="shared" si="6"/>
        <v>44.4</v>
      </c>
      <c r="H16" s="21"/>
      <c r="I16" s="21"/>
      <c r="J16" s="21"/>
      <c r="K16" s="21"/>
    </row>
    <row r="17" spans="1:11" ht="15.75" thickBot="1" x14ac:dyDescent="0.3">
      <c r="A17" s="22" t="s">
        <v>427</v>
      </c>
      <c r="B17" s="24">
        <f>MAX(B5:B14)</f>
        <v>87</v>
      </c>
      <c r="C17" s="25">
        <f t="shared" ref="C17:G17" si="7">MAX(C5:C14)</f>
        <v>96</v>
      </c>
      <c r="D17" s="25">
        <f t="shared" si="7"/>
        <v>131</v>
      </c>
      <c r="E17" s="25">
        <f t="shared" si="7"/>
        <v>128</v>
      </c>
      <c r="F17" s="25">
        <f t="shared" si="7"/>
        <v>122</v>
      </c>
      <c r="G17" s="26">
        <f t="shared" si="7"/>
        <v>81</v>
      </c>
      <c r="H17" s="21"/>
      <c r="I17" s="21"/>
      <c r="J17" s="21"/>
      <c r="K17" s="21"/>
    </row>
    <row r="18" spans="1:11" ht="15.75" thickBot="1" x14ac:dyDescent="0.3">
      <c r="A18" s="22" t="s">
        <v>428</v>
      </c>
      <c r="B18" s="24">
        <f>MIN(B5:B14)</f>
        <v>4</v>
      </c>
      <c r="C18" s="25">
        <f t="shared" ref="C18:G18" si="8">MIN(C5:C14)</f>
        <v>51</v>
      </c>
      <c r="D18" s="25">
        <f t="shared" si="8"/>
        <v>59</v>
      </c>
      <c r="E18" s="25">
        <f t="shared" si="8"/>
        <v>64</v>
      </c>
      <c r="F18" s="25">
        <f t="shared" si="8"/>
        <v>61</v>
      </c>
      <c r="G18" s="26">
        <f t="shared" si="8"/>
        <v>12</v>
      </c>
      <c r="H18" s="21"/>
      <c r="I18" s="21"/>
      <c r="J18" s="21"/>
      <c r="K18" s="21"/>
    </row>
    <row r="19" spans="1:11" ht="15.75" thickBot="1" x14ac:dyDescent="0.3">
      <c r="A19" s="22" t="s">
        <v>429</v>
      </c>
      <c r="B19" s="24">
        <f>MEDIAN(B5:B14)</f>
        <v>39.5</v>
      </c>
      <c r="C19" s="25">
        <f t="shared" ref="C19:G19" si="9">MEDIAN(C5:C14)</f>
        <v>72</v>
      </c>
      <c r="D19" s="25">
        <f t="shared" si="9"/>
        <v>90</v>
      </c>
      <c r="E19" s="25">
        <f t="shared" si="9"/>
        <v>91</v>
      </c>
      <c r="F19" s="25">
        <f t="shared" si="9"/>
        <v>82.5</v>
      </c>
      <c r="G19" s="26">
        <f t="shared" si="9"/>
        <v>39.5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5179D-A7B9-4269-84AC-89263EC3F96E}">
  <dimension ref="A1:M21"/>
  <sheetViews>
    <sheetView workbookViewId="0">
      <selection activeCell="I11" sqref="I11"/>
    </sheetView>
  </sheetViews>
  <sheetFormatPr defaultRowHeight="15" x14ac:dyDescent="0.25"/>
  <cols>
    <col min="2" max="7" width="9.42578125" bestFit="1" customWidth="1"/>
    <col min="9" max="9" width="29" customWidth="1"/>
    <col min="11" max="11" width="4.42578125" customWidth="1"/>
  </cols>
  <sheetData>
    <row r="1" spans="1:13" ht="18.75" x14ac:dyDescent="0.3">
      <c r="A1" s="34" t="s">
        <v>451</v>
      </c>
      <c r="I1" s="2" t="s">
        <v>407</v>
      </c>
      <c r="J1" s="2" t="s">
        <v>408</v>
      </c>
      <c r="L1" s="2" t="s">
        <v>459</v>
      </c>
      <c r="M1" s="2" t="s">
        <v>414</v>
      </c>
    </row>
    <row r="2" spans="1:13" x14ac:dyDescent="0.25">
      <c r="I2" s="32" t="s">
        <v>458</v>
      </c>
      <c r="L2" t="s">
        <v>208</v>
      </c>
      <c r="M2" s="33"/>
    </row>
    <row r="3" spans="1:13" x14ac:dyDescent="0.25">
      <c r="B3" s="2" t="s">
        <v>126</v>
      </c>
      <c r="C3" s="2" t="s">
        <v>446</v>
      </c>
      <c r="D3" s="2" t="s">
        <v>447</v>
      </c>
      <c r="E3" s="2" t="s">
        <v>420</v>
      </c>
      <c r="F3" s="2" t="s">
        <v>421</v>
      </c>
      <c r="G3" s="2" t="s">
        <v>422</v>
      </c>
      <c r="I3" s="32" t="s">
        <v>452</v>
      </c>
      <c r="L3" t="s">
        <v>440</v>
      </c>
      <c r="M3" s="33"/>
    </row>
    <row r="4" spans="1:13" x14ac:dyDescent="0.25">
      <c r="A4" t="s">
        <v>208</v>
      </c>
      <c r="B4" s="17">
        <v>8967</v>
      </c>
      <c r="C4" s="17">
        <v>8988</v>
      </c>
      <c r="D4" s="17">
        <v>9835</v>
      </c>
      <c r="E4" s="17">
        <v>1957</v>
      </c>
      <c r="F4" s="17">
        <v>3349</v>
      </c>
      <c r="G4" s="17">
        <v>6306</v>
      </c>
      <c r="I4" s="32" t="s">
        <v>453</v>
      </c>
      <c r="L4" t="s">
        <v>441</v>
      </c>
      <c r="M4" s="33"/>
    </row>
    <row r="5" spans="1:13" x14ac:dyDescent="0.25">
      <c r="A5" t="s">
        <v>440</v>
      </c>
      <c r="B5" s="17">
        <v>7320</v>
      </c>
      <c r="C5" s="17">
        <v>3319</v>
      </c>
      <c r="D5" s="17">
        <v>4688</v>
      </c>
      <c r="E5" s="17">
        <v>5370</v>
      </c>
      <c r="F5" s="17">
        <v>7547</v>
      </c>
      <c r="G5" s="17">
        <v>9335</v>
      </c>
      <c r="I5" s="32" t="s">
        <v>460</v>
      </c>
      <c r="L5" t="s">
        <v>442</v>
      </c>
      <c r="M5" s="33"/>
    </row>
    <row r="6" spans="1:13" x14ac:dyDescent="0.25">
      <c r="A6" t="s">
        <v>441</v>
      </c>
      <c r="B6" s="17">
        <v>1251</v>
      </c>
      <c r="C6" s="17">
        <v>3422</v>
      </c>
      <c r="D6" s="17">
        <v>7257</v>
      </c>
      <c r="E6" s="17">
        <v>5686</v>
      </c>
      <c r="F6" s="17">
        <v>6169</v>
      </c>
      <c r="G6" s="17">
        <v>2216</v>
      </c>
      <c r="I6" s="32" t="s">
        <v>454</v>
      </c>
      <c r="L6" t="s">
        <v>154</v>
      </c>
      <c r="M6" s="33"/>
    </row>
    <row r="7" spans="1:13" x14ac:dyDescent="0.25">
      <c r="A7" t="s">
        <v>442</v>
      </c>
      <c r="B7" s="17">
        <v>8989</v>
      </c>
      <c r="C7" s="17">
        <v>5787</v>
      </c>
      <c r="D7" s="17">
        <v>3737</v>
      </c>
      <c r="E7" s="17">
        <v>8615</v>
      </c>
      <c r="F7" s="17">
        <v>3883</v>
      </c>
      <c r="G7" s="17">
        <v>1592</v>
      </c>
      <c r="I7" s="32" t="s">
        <v>455</v>
      </c>
      <c r="L7" t="s">
        <v>443</v>
      </c>
      <c r="M7" s="33"/>
    </row>
    <row r="8" spans="1:13" x14ac:dyDescent="0.25">
      <c r="A8" t="s">
        <v>154</v>
      </c>
      <c r="B8" s="17">
        <v>2550</v>
      </c>
      <c r="C8" s="17">
        <v>9338</v>
      </c>
      <c r="D8" s="17">
        <v>161</v>
      </c>
      <c r="E8" s="17">
        <v>5074</v>
      </c>
      <c r="F8" s="17">
        <v>4578</v>
      </c>
      <c r="G8" s="17">
        <v>2308</v>
      </c>
      <c r="I8" s="32" t="s">
        <v>456</v>
      </c>
      <c r="L8" t="s">
        <v>444</v>
      </c>
      <c r="M8" s="33"/>
    </row>
    <row r="9" spans="1:13" x14ac:dyDescent="0.25">
      <c r="A9" t="s">
        <v>443</v>
      </c>
      <c r="B9" s="17">
        <v>5351</v>
      </c>
      <c r="C9" s="17">
        <v>7958</v>
      </c>
      <c r="D9" s="17">
        <v>2220</v>
      </c>
      <c r="E9" s="17">
        <v>9843</v>
      </c>
      <c r="F9" s="17">
        <v>1937</v>
      </c>
      <c r="G9" s="17">
        <v>4533</v>
      </c>
      <c r="I9" s="32" t="s">
        <v>461</v>
      </c>
      <c r="L9" t="s">
        <v>445</v>
      </c>
      <c r="M9" s="33"/>
    </row>
    <row r="10" spans="1:13" x14ac:dyDescent="0.25">
      <c r="A10" t="s">
        <v>444</v>
      </c>
      <c r="B10" s="17">
        <v>5176</v>
      </c>
      <c r="C10" s="17">
        <v>309</v>
      </c>
      <c r="D10" s="17">
        <v>3007</v>
      </c>
      <c r="E10" s="17">
        <v>7499</v>
      </c>
      <c r="F10" s="17">
        <v>6395</v>
      </c>
      <c r="G10" s="17">
        <v>2854</v>
      </c>
      <c r="I10" s="32" t="s">
        <v>462</v>
      </c>
    </row>
    <row r="11" spans="1:13" x14ac:dyDescent="0.25">
      <c r="A11" t="s">
        <v>445</v>
      </c>
      <c r="B11" s="17">
        <v>4373</v>
      </c>
      <c r="C11" s="17">
        <v>6611</v>
      </c>
      <c r="D11" s="17">
        <v>5212</v>
      </c>
      <c r="E11" s="17">
        <v>2039</v>
      </c>
      <c r="F11" s="17">
        <v>3820</v>
      </c>
      <c r="G11" s="17">
        <v>1350</v>
      </c>
      <c r="I11" s="32" t="s">
        <v>457</v>
      </c>
    </row>
    <row r="13" spans="1:13" x14ac:dyDescent="0.25">
      <c r="B13" s="2" t="s">
        <v>423</v>
      </c>
      <c r="C13" s="2" t="s">
        <v>424</v>
      </c>
      <c r="D13" s="2" t="s">
        <v>425</v>
      </c>
      <c r="E13" s="2" t="s">
        <v>448</v>
      </c>
      <c r="F13" s="2" t="s">
        <v>449</v>
      </c>
      <c r="G13" s="2" t="s">
        <v>450</v>
      </c>
    </row>
    <row r="14" spans="1:13" x14ac:dyDescent="0.25">
      <c r="A14" t="s">
        <v>208</v>
      </c>
      <c r="B14" s="17">
        <v>5371</v>
      </c>
      <c r="C14" s="17">
        <v>3615</v>
      </c>
      <c r="D14" s="17">
        <v>624</v>
      </c>
      <c r="E14" s="17">
        <v>8744</v>
      </c>
      <c r="F14" s="17">
        <v>7351</v>
      </c>
      <c r="G14" s="17">
        <v>4766</v>
      </c>
    </row>
    <row r="15" spans="1:13" x14ac:dyDescent="0.25">
      <c r="A15" t="s">
        <v>440</v>
      </c>
      <c r="B15" s="17">
        <v>8861</v>
      </c>
      <c r="C15" s="17">
        <v>4540</v>
      </c>
      <c r="D15" s="17">
        <v>6447</v>
      </c>
      <c r="E15" s="17">
        <v>3592</v>
      </c>
      <c r="F15" s="17">
        <v>5984</v>
      </c>
      <c r="G15" s="17">
        <v>1987</v>
      </c>
    </row>
    <row r="16" spans="1:13" x14ac:dyDescent="0.25">
      <c r="A16" t="s">
        <v>441</v>
      </c>
      <c r="B16" s="17">
        <v>7809</v>
      </c>
      <c r="C16" s="17">
        <v>4031</v>
      </c>
      <c r="D16" s="17">
        <v>6418</v>
      </c>
      <c r="E16" s="17">
        <v>5835</v>
      </c>
      <c r="F16" s="17">
        <v>946</v>
      </c>
      <c r="G16" s="17">
        <v>2919</v>
      </c>
    </row>
    <row r="17" spans="1:7" x14ac:dyDescent="0.25">
      <c r="A17" t="s">
        <v>442</v>
      </c>
      <c r="B17" s="17">
        <v>4710</v>
      </c>
      <c r="C17" s="17">
        <v>6624</v>
      </c>
      <c r="D17" s="17">
        <v>1267</v>
      </c>
      <c r="E17" s="17">
        <v>6251</v>
      </c>
      <c r="F17" s="17">
        <v>8403</v>
      </c>
      <c r="G17" s="17">
        <v>8191</v>
      </c>
    </row>
    <row r="18" spans="1:7" x14ac:dyDescent="0.25">
      <c r="A18" t="s">
        <v>154</v>
      </c>
      <c r="B18" s="17">
        <v>3255</v>
      </c>
      <c r="C18" s="17">
        <v>4488</v>
      </c>
      <c r="D18" s="17">
        <v>2501</v>
      </c>
      <c r="E18" s="17">
        <v>4842</v>
      </c>
      <c r="F18" s="17">
        <v>6092</v>
      </c>
      <c r="G18" s="17">
        <v>2287</v>
      </c>
    </row>
    <row r="19" spans="1:7" x14ac:dyDescent="0.25">
      <c r="A19" t="s">
        <v>443</v>
      </c>
      <c r="B19" s="17">
        <v>1157</v>
      </c>
      <c r="C19" s="17">
        <v>730</v>
      </c>
      <c r="D19" s="17">
        <v>3694</v>
      </c>
      <c r="E19" s="17">
        <v>7763</v>
      </c>
      <c r="F19" s="17">
        <v>8555</v>
      </c>
      <c r="G19" s="17">
        <v>937</v>
      </c>
    </row>
    <row r="20" spans="1:7" x14ac:dyDescent="0.25">
      <c r="A20" t="s">
        <v>444</v>
      </c>
      <c r="B20" s="17">
        <v>3663</v>
      </c>
      <c r="C20" s="17">
        <v>6653</v>
      </c>
      <c r="D20" s="17">
        <v>727</v>
      </c>
      <c r="E20" s="17">
        <v>6831</v>
      </c>
      <c r="F20" s="17">
        <v>1727</v>
      </c>
      <c r="G20" s="17">
        <v>6783</v>
      </c>
    </row>
    <row r="21" spans="1:7" x14ac:dyDescent="0.25">
      <c r="A21" t="s">
        <v>445</v>
      </c>
      <c r="B21" s="17">
        <v>3433</v>
      </c>
      <c r="C21" s="17">
        <v>931</v>
      </c>
      <c r="D21" s="17">
        <v>6101</v>
      </c>
      <c r="E21" s="17">
        <v>9218</v>
      </c>
      <c r="F21" s="17">
        <v>2319</v>
      </c>
      <c r="G21" s="17">
        <v>3547</v>
      </c>
    </row>
  </sheetData>
  <phoneticPr fontId="6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0DBEB-333E-4292-BBFA-0616855C01F1}">
  <dimension ref="A1:M21"/>
  <sheetViews>
    <sheetView workbookViewId="0">
      <selection activeCell="J12" sqref="J12"/>
    </sheetView>
  </sheetViews>
  <sheetFormatPr defaultRowHeight="15" x14ac:dyDescent="0.25"/>
  <cols>
    <col min="2" max="7" width="9.42578125" bestFit="1" customWidth="1"/>
    <col min="9" max="9" width="29" customWidth="1"/>
    <col min="11" max="11" width="4.42578125" customWidth="1"/>
    <col min="13" max="13" width="10" bestFit="1" customWidth="1"/>
  </cols>
  <sheetData>
    <row r="1" spans="1:13" ht="18.75" x14ac:dyDescent="0.3">
      <c r="A1" s="34" t="s">
        <v>451</v>
      </c>
      <c r="I1" s="2" t="s">
        <v>407</v>
      </c>
      <c r="J1" s="2" t="s">
        <v>408</v>
      </c>
      <c r="L1" s="2" t="s">
        <v>459</v>
      </c>
      <c r="M1" s="2" t="s">
        <v>414</v>
      </c>
    </row>
    <row r="2" spans="1:13" x14ac:dyDescent="0.25">
      <c r="I2" s="32" t="s">
        <v>458</v>
      </c>
      <c r="J2" s="36">
        <f>AVERAGE(B6:G6,B16:G16)</f>
        <v>4496.583333333333</v>
      </c>
      <c r="L2" t="s">
        <v>208</v>
      </c>
      <c r="M2" s="35">
        <f>SUM(B4:G4,B14:G14)</f>
        <v>69873</v>
      </c>
    </row>
    <row r="3" spans="1:13" x14ac:dyDescent="0.25">
      <c r="B3" s="2" t="s">
        <v>126</v>
      </c>
      <c r="C3" s="2" t="s">
        <v>446</v>
      </c>
      <c r="D3" s="2" t="s">
        <v>447</v>
      </c>
      <c r="E3" s="2" t="s">
        <v>420</v>
      </c>
      <c r="F3" s="2" t="s">
        <v>421</v>
      </c>
      <c r="G3" s="2" t="s">
        <v>422</v>
      </c>
      <c r="I3" s="32" t="s">
        <v>452</v>
      </c>
      <c r="J3" s="36">
        <f>MAX(B11:G11,B21:G21)</f>
        <v>9218</v>
      </c>
      <c r="L3" t="s">
        <v>440</v>
      </c>
      <c r="M3" s="35">
        <f t="shared" ref="M3:M9" si="0">SUM(B5:G5,B15:G15)</f>
        <v>68990</v>
      </c>
    </row>
    <row r="4" spans="1:13" x14ac:dyDescent="0.25">
      <c r="A4" t="s">
        <v>208</v>
      </c>
      <c r="B4" s="17">
        <v>8967</v>
      </c>
      <c r="C4" s="17">
        <v>8988</v>
      </c>
      <c r="D4" s="17">
        <v>9835</v>
      </c>
      <c r="E4" s="17">
        <v>1957</v>
      </c>
      <c r="F4" s="17">
        <v>3349</v>
      </c>
      <c r="G4" s="17">
        <v>6306</v>
      </c>
      <c r="I4" s="32" t="s">
        <v>453</v>
      </c>
      <c r="J4" s="36">
        <f>SUM(B14:D21)</f>
        <v>97650</v>
      </c>
      <c r="L4" t="s">
        <v>441</v>
      </c>
      <c r="M4" s="35">
        <f t="shared" si="0"/>
        <v>53959</v>
      </c>
    </row>
    <row r="5" spans="1:13" x14ac:dyDescent="0.25">
      <c r="A5" t="s">
        <v>440</v>
      </c>
      <c r="B5" s="17">
        <v>7320</v>
      </c>
      <c r="C5" s="17">
        <v>3319</v>
      </c>
      <c r="D5" s="17">
        <v>4688</v>
      </c>
      <c r="E5" s="17">
        <v>5370</v>
      </c>
      <c r="F5" s="17">
        <v>7547</v>
      </c>
      <c r="G5" s="17">
        <v>9335</v>
      </c>
      <c r="I5" s="32" t="s">
        <v>460</v>
      </c>
      <c r="J5" s="36">
        <f>MIN(B10:G10,B20:G20)</f>
        <v>309</v>
      </c>
      <c r="L5" t="s">
        <v>442</v>
      </c>
      <c r="M5" s="35">
        <f t="shared" si="0"/>
        <v>68049</v>
      </c>
    </row>
    <row r="6" spans="1:13" x14ac:dyDescent="0.25">
      <c r="A6" t="s">
        <v>441</v>
      </c>
      <c r="B6" s="17">
        <v>1251</v>
      </c>
      <c r="C6" s="17">
        <v>3422</v>
      </c>
      <c r="D6" s="17">
        <v>7257</v>
      </c>
      <c r="E6" s="17">
        <v>5686</v>
      </c>
      <c r="F6" s="17">
        <v>6169</v>
      </c>
      <c r="G6" s="17">
        <v>2216</v>
      </c>
      <c r="I6" s="32" t="s">
        <v>454</v>
      </c>
      <c r="J6" s="36">
        <f>AVERAGE(C14:C21)</f>
        <v>3951.5</v>
      </c>
      <c r="L6" t="s">
        <v>154</v>
      </c>
      <c r="M6" s="35">
        <f t="shared" si="0"/>
        <v>47474</v>
      </c>
    </row>
    <row r="7" spans="1:13" x14ac:dyDescent="0.25">
      <c r="A7" t="s">
        <v>442</v>
      </c>
      <c r="B7" s="17">
        <v>8989</v>
      </c>
      <c r="C7" s="17">
        <v>5787</v>
      </c>
      <c r="D7" s="17">
        <v>3737</v>
      </c>
      <c r="E7" s="17">
        <v>8615</v>
      </c>
      <c r="F7" s="17">
        <v>3883</v>
      </c>
      <c r="G7" s="17">
        <v>1592</v>
      </c>
      <c r="I7" s="32" t="s">
        <v>455</v>
      </c>
      <c r="J7" s="36">
        <f>AVERAGE(B5:G6,B9:G9,B15:G16,B19:G19)</f>
        <v>4934.083333333333</v>
      </c>
      <c r="L7" t="s">
        <v>443</v>
      </c>
      <c r="M7" s="35">
        <f t="shared" si="0"/>
        <v>54678</v>
      </c>
    </row>
    <row r="8" spans="1:13" x14ac:dyDescent="0.25">
      <c r="A8" t="s">
        <v>154</v>
      </c>
      <c r="B8" s="17">
        <v>2550</v>
      </c>
      <c r="C8" s="17">
        <v>9338</v>
      </c>
      <c r="D8" s="17">
        <v>161</v>
      </c>
      <c r="E8" s="17">
        <v>5074</v>
      </c>
      <c r="F8" s="17">
        <v>4578</v>
      </c>
      <c r="G8" s="17">
        <v>2308</v>
      </c>
      <c r="I8" s="32" t="s">
        <v>456</v>
      </c>
      <c r="J8" s="36">
        <f>AVERAGE(B4:G4,B7:G8,B10:G11,B14:G14,B17:G18,B20:G21)</f>
        <v>4766.2333333333336</v>
      </c>
      <c r="L8" t="s">
        <v>444</v>
      </c>
      <c r="M8" s="35">
        <f t="shared" si="0"/>
        <v>51624</v>
      </c>
    </row>
    <row r="9" spans="1:13" x14ac:dyDescent="0.25">
      <c r="A9" t="s">
        <v>443</v>
      </c>
      <c r="B9" s="17">
        <v>5351</v>
      </c>
      <c r="C9" s="17">
        <v>7958</v>
      </c>
      <c r="D9" s="17">
        <v>2220</v>
      </c>
      <c r="E9" s="17">
        <v>9843</v>
      </c>
      <c r="F9" s="17">
        <v>1937</v>
      </c>
      <c r="G9" s="17">
        <v>4533</v>
      </c>
      <c r="I9" s="32" t="s">
        <v>461</v>
      </c>
      <c r="J9" s="36">
        <f>MIN(E4:G11)</f>
        <v>1350</v>
      </c>
      <c r="L9" t="s">
        <v>445</v>
      </c>
      <c r="M9" s="35">
        <f t="shared" si="0"/>
        <v>48954</v>
      </c>
    </row>
    <row r="10" spans="1:13" x14ac:dyDescent="0.25">
      <c r="A10" t="s">
        <v>444</v>
      </c>
      <c r="B10" s="17">
        <v>5176</v>
      </c>
      <c r="C10" s="17">
        <v>309</v>
      </c>
      <c r="D10" s="17">
        <v>3007</v>
      </c>
      <c r="E10" s="17">
        <v>7499</v>
      </c>
      <c r="F10" s="17">
        <v>6395</v>
      </c>
      <c r="G10" s="17">
        <v>2854</v>
      </c>
      <c r="I10" s="32" t="s">
        <v>462</v>
      </c>
      <c r="J10" s="36">
        <f>MAX(B14:G21)</f>
        <v>9218</v>
      </c>
    </row>
    <row r="11" spans="1:13" x14ac:dyDescent="0.25">
      <c r="A11" t="s">
        <v>445</v>
      </c>
      <c r="B11" s="17">
        <v>4373</v>
      </c>
      <c r="C11" s="17">
        <v>6611</v>
      </c>
      <c r="D11" s="17">
        <v>5212</v>
      </c>
      <c r="E11" s="17">
        <v>2039</v>
      </c>
      <c r="F11" s="17">
        <v>3820</v>
      </c>
      <c r="G11" s="17">
        <v>1350</v>
      </c>
      <c r="I11" s="32" t="s">
        <v>457</v>
      </c>
      <c r="J11" s="36">
        <f>MAX(G4:G11,B14:C21)</f>
        <v>9335</v>
      </c>
    </row>
    <row r="13" spans="1:13" x14ac:dyDescent="0.25">
      <c r="B13" s="2" t="s">
        <v>423</v>
      </c>
      <c r="C13" s="2" t="s">
        <v>424</v>
      </c>
      <c r="D13" s="2" t="s">
        <v>425</v>
      </c>
      <c r="E13" s="2" t="s">
        <v>448</v>
      </c>
      <c r="F13" s="2" t="s">
        <v>449</v>
      </c>
      <c r="G13" s="2" t="s">
        <v>450</v>
      </c>
    </row>
    <row r="14" spans="1:13" x14ac:dyDescent="0.25">
      <c r="A14" t="s">
        <v>208</v>
      </c>
      <c r="B14" s="17">
        <v>5371</v>
      </c>
      <c r="C14" s="17">
        <v>3615</v>
      </c>
      <c r="D14" s="17">
        <v>624</v>
      </c>
      <c r="E14" s="17">
        <v>8744</v>
      </c>
      <c r="F14" s="17">
        <v>7351</v>
      </c>
      <c r="G14" s="17">
        <v>4766</v>
      </c>
    </row>
    <row r="15" spans="1:13" x14ac:dyDescent="0.25">
      <c r="A15" t="s">
        <v>440</v>
      </c>
      <c r="B15" s="17">
        <v>8861</v>
      </c>
      <c r="C15" s="17">
        <v>4540</v>
      </c>
      <c r="D15" s="17">
        <v>6447</v>
      </c>
      <c r="E15" s="17">
        <v>3592</v>
      </c>
      <c r="F15" s="17">
        <v>5984</v>
      </c>
      <c r="G15" s="17">
        <v>1987</v>
      </c>
    </row>
    <row r="16" spans="1:13" x14ac:dyDescent="0.25">
      <c r="A16" t="s">
        <v>441</v>
      </c>
      <c r="B16" s="17">
        <v>7809</v>
      </c>
      <c r="C16" s="17">
        <v>4031</v>
      </c>
      <c r="D16" s="17">
        <v>6418</v>
      </c>
      <c r="E16" s="17">
        <v>5835</v>
      </c>
      <c r="F16" s="17">
        <v>946</v>
      </c>
      <c r="G16" s="17">
        <v>2919</v>
      </c>
    </row>
    <row r="17" spans="1:7" x14ac:dyDescent="0.25">
      <c r="A17" t="s">
        <v>442</v>
      </c>
      <c r="B17" s="17">
        <v>4710</v>
      </c>
      <c r="C17" s="17">
        <v>6624</v>
      </c>
      <c r="D17" s="17">
        <v>1267</v>
      </c>
      <c r="E17" s="17">
        <v>6251</v>
      </c>
      <c r="F17" s="17">
        <v>8403</v>
      </c>
      <c r="G17" s="17">
        <v>8191</v>
      </c>
    </row>
    <row r="18" spans="1:7" x14ac:dyDescent="0.25">
      <c r="A18" t="s">
        <v>154</v>
      </c>
      <c r="B18" s="17">
        <v>3255</v>
      </c>
      <c r="C18" s="17">
        <v>4488</v>
      </c>
      <c r="D18" s="17">
        <v>2501</v>
      </c>
      <c r="E18" s="17">
        <v>4842</v>
      </c>
      <c r="F18" s="17">
        <v>6092</v>
      </c>
      <c r="G18" s="17">
        <v>2287</v>
      </c>
    </row>
    <row r="19" spans="1:7" x14ac:dyDescent="0.25">
      <c r="A19" t="s">
        <v>443</v>
      </c>
      <c r="B19" s="17">
        <v>1157</v>
      </c>
      <c r="C19" s="17">
        <v>730</v>
      </c>
      <c r="D19" s="17">
        <v>3694</v>
      </c>
      <c r="E19" s="17">
        <v>7763</v>
      </c>
      <c r="F19" s="17">
        <v>8555</v>
      </c>
      <c r="G19" s="17">
        <v>937</v>
      </c>
    </row>
    <row r="20" spans="1:7" x14ac:dyDescent="0.25">
      <c r="A20" t="s">
        <v>444</v>
      </c>
      <c r="B20" s="17">
        <v>3663</v>
      </c>
      <c r="C20" s="17">
        <v>6653</v>
      </c>
      <c r="D20" s="17">
        <v>727</v>
      </c>
      <c r="E20" s="17">
        <v>6831</v>
      </c>
      <c r="F20" s="17">
        <v>1727</v>
      </c>
      <c r="G20" s="17">
        <v>6783</v>
      </c>
    </row>
    <row r="21" spans="1:7" x14ac:dyDescent="0.25">
      <c r="A21" t="s">
        <v>445</v>
      </c>
      <c r="B21" s="17">
        <v>3433</v>
      </c>
      <c r="C21" s="17">
        <v>931</v>
      </c>
      <c r="D21" s="17">
        <v>6101</v>
      </c>
      <c r="E21" s="17">
        <v>9218</v>
      </c>
      <c r="F21" s="17">
        <v>2319</v>
      </c>
      <c r="G21" s="17">
        <v>3547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11C14-27EF-467E-8403-EDB7400923E2}">
  <dimension ref="A1:E11"/>
  <sheetViews>
    <sheetView workbookViewId="0">
      <selection activeCell="E12" sqref="E12"/>
    </sheetView>
  </sheetViews>
  <sheetFormatPr defaultRowHeight="15" x14ac:dyDescent="0.25"/>
  <cols>
    <col min="1" max="1" width="15.140625" customWidth="1"/>
  </cols>
  <sheetData>
    <row r="1" spans="1:5" x14ac:dyDescent="0.25"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25">
      <c r="A2" t="s">
        <v>4</v>
      </c>
      <c r="B2">
        <v>100</v>
      </c>
      <c r="C2">
        <v>30</v>
      </c>
      <c r="D2">
        <v>400</v>
      </c>
      <c r="E2">
        <v>300</v>
      </c>
    </row>
    <row r="3" spans="1:5" x14ac:dyDescent="0.25">
      <c r="A3" t="s">
        <v>5</v>
      </c>
      <c r="B3">
        <v>200</v>
      </c>
      <c r="C3">
        <v>30</v>
      </c>
      <c r="D3">
        <v>500</v>
      </c>
      <c r="E3">
        <v>300</v>
      </c>
    </row>
    <row r="4" spans="1:5" x14ac:dyDescent="0.25">
      <c r="A4" t="s">
        <v>6</v>
      </c>
      <c r="B4">
        <v>300</v>
      </c>
      <c r="C4">
        <v>40</v>
      </c>
      <c r="D4">
        <v>600</v>
      </c>
      <c r="E4">
        <v>40</v>
      </c>
    </row>
    <row r="5" spans="1:5" x14ac:dyDescent="0.25">
      <c r="A5" t="s">
        <v>7</v>
      </c>
      <c r="B5">
        <v>300</v>
      </c>
      <c r="C5">
        <v>50</v>
      </c>
      <c r="D5">
        <v>700</v>
      </c>
      <c r="E5">
        <v>60</v>
      </c>
    </row>
    <row r="6" spans="1:5" x14ac:dyDescent="0.25">
      <c r="A6" t="s">
        <v>8</v>
      </c>
      <c r="B6">
        <v>40</v>
      </c>
      <c r="C6">
        <v>60</v>
      </c>
      <c r="D6">
        <v>400</v>
      </c>
      <c r="E6">
        <v>50</v>
      </c>
    </row>
    <row r="7" spans="1:5" x14ac:dyDescent="0.25">
      <c r="A7" t="s">
        <v>9</v>
      </c>
      <c r="B7">
        <v>400</v>
      </c>
      <c r="C7">
        <v>700</v>
      </c>
      <c r="D7">
        <v>30</v>
      </c>
      <c r="E7">
        <v>400</v>
      </c>
    </row>
    <row r="8" spans="1:5" x14ac:dyDescent="0.25">
      <c r="A8" t="s">
        <v>10</v>
      </c>
      <c r="B8">
        <v>300</v>
      </c>
      <c r="C8">
        <v>400</v>
      </c>
      <c r="D8">
        <v>300</v>
      </c>
      <c r="E8">
        <v>40</v>
      </c>
    </row>
    <row r="9" spans="1:5" x14ac:dyDescent="0.25">
      <c r="A9" t="s">
        <v>11</v>
      </c>
      <c r="B9">
        <v>400</v>
      </c>
      <c r="C9">
        <v>300</v>
      </c>
      <c r="D9">
        <v>30</v>
      </c>
      <c r="E9">
        <v>700</v>
      </c>
    </row>
    <row r="11" spans="1:5" x14ac:dyDescent="0.25">
      <c r="B11" s="4" t="s">
        <v>12</v>
      </c>
      <c r="C11" s="4"/>
      <c r="D11" s="4"/>
      <c r="E11" s="1">
        <f>AVERAGE(B2:E9)</f>
        <v>265.625</v>
      </c>
    </row>
  </sheetData>
  <mergeCells count="1">
    <mergeCell ref="B11:D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7C7E9-56FB-4524-952B-284DB0B26447}">
  <dimension ref="A1:E13"/>
  <sheetViews>
    <sheetView workbookViewId="0">
      <selection activeCell="D10" sqref="D10"/>
    </sheetView>
  </sheetViews>
  <sheetFormatPr defaultRowHeight="15" x14ac:dyDescent="0.25"/>
  <cols>
    <col min="3" max="3" width="11.42578125" customWidth="1"/>
  </cols>
  <sheetData>
    <row r="1" spans="1:5" x14ac:dyDescent="0.25">
      <c r="A1" s="2" t="s">
        <v>22</v>
      </c>
    </row>
    <row r="2" spans="1:5" ht="15.75" thickBot="1" x14ac:dyDescent="0.3"/>
    <row r="3" spans="1:5" x14ac:dyDescent="0.25">
      <c r="A3" s="6"/>
      <c r="B3" s="7">
        <v>1</v>
      </c>
      <c r="C3" s="7">
        <v>32</v>
      </c>
      <c r="D3" s="7">
        <v>61</v>
      </c>
      <c r="E3" s="8">
        <v>92</v>
      </c>
    </row>
    <row r="4" spans="1:5" x14ac:dyDescent="0.25">
      <c r="A4" s="9" t="s">
        <v>13</v>
      </c>
      <c r="B4" s="10">
        <v>1450</v>
      </c>
      <c r="C4" s="10">
        <v>1460</v>
      </c>
      <c r="D4" s="10">
        <v>1470</v>
      </c>
      <c r="E4" s="11">
        <v>1480</v>
      </c>
    </row>
    <row r="5" spans="1:5" x14ac:dyDescent="0.25">
      <c r="A5" s="9" t="s">
        <v>14</v>
      </c>
      <c r="B5" s="10">
        <v>100</v>
      </c>
      <c r="C5" s="10">
        <v>110</v>
      </c>
      <c r="D5" s="10">
        <v>120</v>
      </c>
      <c r="E5" s="11">
        <v>130</v>
      </c>
    </row>
    <row r="6" spans="1:5" x14ac:dyDescent="0.25">
      <c r="A6" s="9" t="s">
        <v>15</v>
      </c>
      <c r="B6" s="10">
        <v>300</v>
      </c>
      <c r="C6" s="10">
        <v>325</v>
      </c>
      <c r="D6" s="10">
        <v>350</v>
      </c>
      <c r="E6" s="11">
        <v>375</v>
      </c>
    </row>
    <row r="7" spans="1:5" x14ac:dyDescent="0.25">
      <c r="A7" s="9" t="s">
        <v>16</v>
      </c>
      <c r="B7" s="10">
        <v>450</v>
      </c>
      <c r="C7" s="10">
        <v>436</v>
      </c>
      <c r="D7" s="10">
        <v>422</v>
      </c>
      <c r="E7" s="11">
        <v>408</v>
      </c>
    </row>
    <row r="8" spans="1:5" ht="15.75" thickBot="1" x14ac:dyDescent="0.3">
      <c r="A8" s="12" t="s">
        <v>17</v>
      </c>
      <c r="B8" s="13">
        <v>330</v>
      </c>
      <c r="C8" s="13">
        <v>547</v>
      </c>
      <c r="D8" s="13">
        <v>764</v>
      </c>
      <c r="E8" s="14">
        <v>981</v>
      </c>
    </row>
    <row r="9" spans="1:5" ht="15.75" thickBot="1" x14ac:dyDescent="0.3"/>
    <row r="10" spans="1:5" x14ac:dyDescent="0.25">
      <c r="C10" s="6" t="s">
        <v>18</v>
      </c>
      <c r="D10" s="15"/>
    </row>
    <row r="11" spans="1:5" x14ac:dyDescent="0.25">
      <c r="C11" s="9" t="s">
        <v>19</v>
      </c>
      <c r="D11" s="11"/>
    </row>
    <row r="12" spans="1:5" x14ac:dyDescent="0.25">
      <c r="C12" s="9" t="s">
        <v>20</v>
      </c>
      <c r="D12" s="11"/>
    </row>
    <row r="13" spans="1:5" ht="15.75" thickBot="1" x14ac:dyDescent="0.3">
      <c r="C13" s="12" t="s">
        <v>21</v>
      </c>
      <c r="D13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1E652-B72B-41C9-9F82-91494F46E976}">
  <dimension ref="A1:E13"/>
  <sheetViews>
    <sheetView workbookViewId="0">
      <selection activeCell="D14" sqref="D14"/>
    </sheetView>
  </sheetViews>
  <sheetFormatPr defaultRowHeight="15" x14ac:dyDescent="0.25"/>
  <cols>
    <col min="3" max="3" width="11.42578125" customWidth="1"/>
  </cols>
  <sheetData>
    <row r="1" spans="1:5" x14ac:dyDescent="0.25">
      <c r="A1" s="2" t="s">
        <v>22</v>
      </c>
    </row>
    <row r="2" spans="1:5" ht="15.75" thickBot="1" x14ac:dyDescent="0.3"/>
    <row r="3" spans="1:5" x14ac:dyDescent="0.25">
      <c r="A3" s="6"/>
      <c r="B3" s="7">
        <v>1</v>
      </c>
      <c r="C3" s="7">
        <v>32</v>
      </c>
      <c r="D3" s="7">
        <v>61</v>
      </c>
      <c r="E3" s="8">
        <v>92</v>
      </c>
    </row>
    <row r="4" spans="1:5" x14ac:dyDescent="0.25">
      <c r="A4" s="9" t="s">
        <v>13</v>
      </c>
      <c r="B4" s="10">
        <v>1450</v>
      </c>
      <c r="C4" s="10">
        <v>1460</v>
      </c>
      <c r="D4" s="10">
        <v>1470</v>
      </c>
      <c r="E4" s="11">
        <v>1480</v>
      </c>
    </row>
    <row r="5" spans="1:5" x14ac:dyDescent="0.25">
      <c r="A5" s="9" t="s">
        <v>14</v>
      </c>
      <c r="B5" s="10">
        <v>100</v>
      </c>
      <c r="C5" s="10">
        <v>110</v>
      </c>
      <c r="D5" s="10">
        <v>120</v>
      </c>
      <c r="E5" s="11">
        <v>130</v>
      </c>
    </row>
    <row r="6" spans="1:5" x14ac:dyDescent="0.25">
      <c r="A6" s="9" t="s">
        <v>15</v>
      </c>
      <c r="B6" s="10">
        <v>300</v>
      </c>
      <c r="C6" s="10">
        <v>325</v>
      </c>
      <c r="D6" s="10">
        <v>350</v>
      </c>
      <c r="E6" s="11">
        <v>375</v>
      </c>
    </row>
    <row r="7" spans="1:5" x14ac:dyDescent="0.25">
      <c r="A7" s="9" t="s">
        <v>16</v>
      </c>
      <c r="B7" s="10">
        <v>450</v>
      </c>
      <c r="C7" s="10">
        <v>436</v>
      </c>
      <c r="D7" s="10">
        <v>422</v>
      </c>
      <c r="E7" s="11">
        <v>408</v>
      </c>
    </row>
    <row r="8" spans="1:5" ht="15.75" thickBot="1" x14ac:dyDescent="0.3">
      <c r="A8" s="12" t="s">
        <v>17</v>
      </c>
      <c r="B8" s="13">
        <v>330</v>
      </c>
      <c r="C8" s="13">
        <v>547</v>
      </c>
      <c r="D8" s="13">
        <v>764</v>
      </c>
      <c r="E8" s="14">
        <v>981</v>
      </c>
    </row>
    <row r="9" spans="1:5" ht="15.75" thickBot="1" x14ac:dyDescent="0.3"/>
    <row r="10" spans="1:5" x14ac:dyDescent="0.25">
      <c r="C10" s="6" t="s">
        <v>18</v>
      </c>
      <c r="D10" s="15">
        <f>AVERAGE(B4:E8)</f>
        <v>600.4</v>
      </c>
    </row>
    <row r="11" spans="1:5" x14ac:dyDescent="0.25">
      <c r="C11" s="9" t="s">
        <v>19</v>
      </c>
      <c r="D11" s="11">
        <f>MAX(B4:E8)</f>
        <v>1480</v>
      </c>
    </row>
    <row r="12" spans="1:5" x14ac:dyDescent="0.25">
      <c r="C12" s="9" t="s">
        <v>20</v>
      </c>
      <c r="D12" s="11">
        <f>MIN(B4:E8)</f>
        <v>100</v>
      </c>
    </row>
    <row r="13" spans="1:5" ht="15.75" thickBot="1" x14ac:dyDescent="0.3">
      <c r="C13" s="12" t="s">
        <v>21</v>
      </c>
      <c r="D13" s="14">
        <f>COUNT(B4:E8)</f>
        <v>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3C5FB-5D9D-4B47-A764-EFC3E3E16892}">
  <dimension ref="A1:H158"/>
  <sheetViews>
    <sheetView workbookViewId="0">
      <selection activeCell="H2" sqref="H2"/>
    </sheetView>
  </sheetViews>
  <sheetFormatPr defaultRowHeight="15" x14ac:dyDescent="0.25"/>
  <cols>
    <col min="2" max="2" width="12.28515625" customWidth="1"/>
    <col min="3" max="3" width="21.5703125" bestFit="1" customWidth="1"/>
    <col min="4" max="4" width="21.5703125" customWidth="1"/>
    <col min="7" max="7" width="18" customWidth="1"/>
  </cols>
  <sheetData>
    <row r="1" spans="1:8" s="2" customFormat="1" x14ac:dyDescent="0.25">
      <c r="A1" s="2" t="s">
        <v>23</v>
      </c>
      <c r="B1" s="2" t="s">
        <v>24</v>
      </c>
      <c r="C1" s="2" t="s">
        <v>25</v>
      </c>
      <c r="D1" s="2" t="s">
        <v>402</v>
      </c>
      <c r="E1" s="2" t="s">
        <v>401</v>
      </c>
      <c r="G1" s="2" t="s">
        <v>407</v>
      </c>
      <c r="H1" s="2" t="s">
        <v>408</v>
      </c>
    </row>
    <row r="2" spans="1:8" x14ac:dyDescent="0.25">
      <c r="A2" t="s">
        <v>26</v>
      </c>
      <c r="B2" t="s">
        <v>27</v>
      </c>
      <c r="C2" t="s">
        <v>28</v>
      </c>
      <c r="D2" t="s">
        <v>403</v>
      </c>
      <c r="E2">
        <v>33</v>
      </c>
      <c r="G2" t="s">
        <v>410</v>
      </c>
      <c r="H2" s="17"/>
    </row>
    <row r="3" spans="1:8" x14ac:dyDescent="0.25">
      <c r="A3" t="s">
        <v>29</v>
      </c>
      <c r="B3" t="s">
        <v>30</v>
      </c>
      <c r="C3" t="s">
        <v>31</v>
      </c>
      <c r="D3" t="s">
        <v>4</v>
      </c>
      <c r="E3">
        <v>32</v>
      </c>
      <c r="G3" t="s">
        <v>409</v>
      </c>
      <c r="H3" s="17"/>
    </row>
    <row r="4" spans="1:8" x14ac:dyDescent="0.25">
      <c r="A4" t="s">
        <v>32</v>
      </c>
      <c r="B4" t="s">
        <v>33</v>
      </c>
      <c r="C4" t="s">
        <v>34</v>
      </c>
      <c r="D4" t="s">
        <v>404</v>
      </c>
      <c r="E4">
        <v>38</v>
      </c>
      <c r="G4" t="s">
        <v>411</v>
      </c>
    </row>
    <row r="5" spans="1:8" x14ac:dyDescent="0.25">
      <c r="A5" t="s">
        <v>35</v>
      </c>
      <c r="B5" t="s">
        <v>36</v>
      </c>
      <c r="C5" t="s">
        <v>37</v>
      </c>
      <c r="D5" t="s">
        <v>404</v>
      </c>
      <c r="E5">
        <v>63</v>
      </c>
      <c r="G5" t="s">
        <v>412</v>
      </c>
    </row>
    <row r="6" spans="1:8" x14ac:dyDescent="0.25">
      <c r="A6" t="s">
        <v>38</v>
      </c>
      <c r="B6" t="s">
        <v>39</v>
      </c>
      <c r="C6" t="s">
        <v>40</v>
      </c>
      <c r="D6" t="s">
        <v>5</v>
      </c>
      <c r="E6">
        <v>55</v>
      </c>
      <c r="G6" t="s">
        <v>413</v>
      </c>
    </row>
    <row r="7" spans="1:8" x14ac:dyDescent="0.25">
      <c r="A7" t="s">
        <v>41</v>
      </c>
      <c r="B7" t="s">
        <v>33</v>
      </c>
      <c r="C7" t="s">
        <v>42</v>
      </c>
      <c r="D7" t="s">
        <v>403</v>
      </c>
      <c r="E7">
        <v>31</v>
      </c>
    </row>
    <row r="8" spans="1:8" x14ac:dyDescent="0.25">
      <c r="A8" t="s">
        <v>38</v>
      </c>
      <c r="B8" t="s">
        <v>43</v>
      </c>
      <c r="C8" t="s">
        <v>44</v>
      </c>
      <c r="D8" t="s">
        <v>403</v>
      </c>
      <c r="E8">
        <v>55</v>
      </c>
    </row>
    <row r="9" spans="1:8" x14ac:dyDescent="0.25">
      <c r="A9" t="s">
        <v>45</v>
      </c>
      <c r="B9" t="s">
        <v>46</v>
      </c>
      <c r="C9" t="s">
        <v>47</v>
      </c>
      <c r="D9" t="s">
        <v>4</v>
      </c>
      <c r="E9">
        <v>49</v>
      </c>
    </row>
    <row r="10" spans="1:8" x14ac:dyDescent="0.25">
      <c r="A10" t="s">
        <v>38</v>
      </c>
      <c r="B10" t="s">
        <v>48</v>
      </c>
      <c r="C10" t="s">
        <v>49</v>
      </c>
      <c r="D10" t="s">
        <v>403</v>
      </c>
      <c r="E10">
        <v>41</v>
      </c>
    </row>
    <row r="11" spans="1:8" x14ac:dyDescent="0.25">
      <c r="A11" t="s">
        <v>38</v>
      </c>
      <c r="B11" t="s">
        <v>50</v>
      </c>
      <c r="C11" t="s">
        <v>51</v>
      </c>
      <c r="D11" t="s">
        <v>5</v>
      </c>
      <c r="E11">
        <v>48</v>
      </c>
    </row>
    <row r="12" spans="1:8" x14ac:dyDescent="0.25">
      <c r="A12" t="s">
        <v>52</v>
      </c>
      <c r="B12" t="s">
        <v>53</v>
      </c>
      <c r="C12" t="s">
        <v>54</v>
      </c>
      <c r="D12" t="s">
        <v>405</v>
      </c>
      <c r="E12">
        <v>25</v>
      </c>
    </row>
    <row r="13" spans="1:8" x14ac:dyDescent="0.25">
      <c r="A13" t="s">
        <v>38</v>
      </c>
      <c r="B13" t="s">
        <v>55</v>
      </c>
      <c r="C13" t="s">
        <v>56</v>
      </c>
      <c r="D13" t="s">
        <v>5</v>
      </c>
      <c r="E13">
        <v>20</v>
      </c>
    </row>
    <row r="14" spans="1:8" x14ac:dyDescent="0.25">
      <c r="A14" t="s">
        <v>57</v>
      </c>
      <c r="B14" t="s">
        <v>58</v>
      </c>
      <c r="C14" t="s">
        <v>59</v>
      </c>
      <c r="D14" t="s">
        <v>403</v>
      </c>
      <c r="E14">
        <v>55</v>
      </c>
    </row>
    <row r="15" spans="1:8" x14ac:dyDescent="0.25">
      <c r="A15" t="s">
        <v>60</v>
      </c>
      <c r="B15" t="s">
        <v>61</v>
      </c>
      <c r="C15" t="s">
        <v>62</v>
      </c>
      <c r="D15" t="s">
        <v>8</v>
      </c>
      <c r="E15">
        <v>24</v>
      </c>
    </row>
    <row r="16" spans="1:8" x14ac:dyDescent="0.25">
      <c r="A16" t="s">
        <v>63</v>
      </c>
      <c r="B16" t="s">
        <v>64</v>
      </c>
      <c r="C16" t="s">
        <v>65</v>
      </c>
      <c r="D16" t="s">
        <v>5</v>
      </c>
      <c r="E16">
        <v>37</v>
      </c>
    </row>
    <row r="17" spans="1:5" x14ac:dyDescent="0.25">
      <c r="A17" t="s">
        <v>66</v>
      </c>
      <c r="B17" t="s">
        <v>67</v>
      </c>
      <c r="C17" t="s">
        <v>68</v>
      </c>
      <c r="D17" t="s">
        <v>4</v>
      </c>
      <c r="E17">
        <v>42</v>
      </c>
    </row>
    <row r="18" spans="1:5" x14ac:dyDescent="0.25">
      <c r="A18" t="s">
        <v>69</v>
      </c>
      <c r="B18" t="s">
        <v>70</v>
      </c>
      <c r="C18" t="s">
        <v>71</v>
      </c>
      <c r="D18" t="s">
        <v>405</v>
      </c>
      <c r="E18">
        <v>49</v>
      </c>
    </row>
    <row r="19" spans="1:5" x14ac:dyDescent="0.25">
      <c r="A19" t="s">
        <v>72</v>
      </c>
      <c r="B19" t="s">
        <v>73</v>
      </c>
      <c r="C19" t="s">
        <v>74</v>
      </c>
      <c r="D19" t="s">
        <v>403</v>
      </c>
      <c r="E19">
        <v>47</v>
      </c>
    </row>
    <row r="20" spans="1:5" x14ac:dyDescent="0.25">
      <c r="A20" t="s">
        <v>75</v>
      </c>
      <c r="B20" t="s">
        <v>76</v>
      </c>
      <c r="C20" t="s">
        <v>77</v>
      </c>
      <c r="D20" t="s">
        <v>405</v>
      </c>
      <c r="E20">
        <v>47</v>
      </c>
    </row>
    <row r="21" spans="1:5" x14ac:dyDescent="0.25">
      <c r="A21" t="s">
        <v>78</v>
      </c>
      <c r="B21" t="s">
        <v>79</v>
      </c>
      <c r="C21" t="s">
        <v>80</v>
      </c>
      <c r="D21" t="s">
        <v>406</v>
      </c>
      <c r="E21">
        <v>62</v>
      </c>
    </row>
    <row r="22" spans="1:5" x14ac:dyDescent="0.25">
      <c r="A22" t="s">
        <v>81</v>
      </c>
      <c r="B22" t="s">
        <v>82</v>
      </c>
      <c r="C22" t="s">
        <v>83</v>
      </c>
      <c r="D22" t="s">
        <v>5</v>
      </c>
      <c r="E22">
        <v>62</v>
      </c>
    </row>
    <row r="23" spans="1:5" x14ac:dyDescent="0.25">
      <c r="A23" t="s">
        <v>84</v>
      </c>
      <c r="B23" t="s">
        <v>85</v>
      </c>
      <c r="C23" t="s">
        <v>86</v>
      </c>
      <c r="D23" t="s">
        <v>403</v>
      </c>
      <c r="E23">
        <v>24</v>
      </c>
    </row>
    <row r="24" spans="1:5" x14ac:dyDescent="0.25">
      <c r="A24" t="s">
        <v>87</v>
      </c>
      <c r="B24" t="s">
        <v>88</v>
      </c>
      <c r="C24" t="s">
        <v>89</v>
      </c>
      <c r="D24" t="s">
        <v>4</v>
      </c>
      <c r="E24">
        <v>46</v>
      </c>
    </row>
    <row r="25" spans="1:5" x14ac:dyDescent="0.25">
      <c r="A25" t="s">
        <v>90</v>
      </c>
      <c r="B25" t="s">
        <v>27</v>
      </c>
      <c r="C25" t="s">
        <v>91</v>
      </c>
      <c r="D25" t="s">
        <v>403</v>
      </c>
      <c r="E25">
        <v>65</v>
      </c>
    </row>
    <row r="26" spans="1:5" x14ac:dyDescent="0.25">
      <c r="A26" t="s">
        <v>92</v>
      </c>
      <c r="B26" t="s">
        <v>93</v>
      </c>
      <c r="C26" t="s">
        <v>94</v>
      </c>
      <c r="D26" t="s">
        <v>403</v>
      </c>
      <c r="E26">
        <v>60</v>
      </c>
    </row>
    <row r="27" spans="1:5" x14ac:dyDescent="0.25">
      <c r="A27" t="s">
        <v>95</v>
      </c>
      <c r="B27" t="s">
        <v>96</v>
      </c>
      <c r="C27" t="s">
        <v>97</v>
      </c>
      <c r="D27" t="s">
        <v>8</v>
      </c>
      <c r="E27">
        <v>41</v>
      </c>
    </row>
    <row r="28" spans="1:5" x14ac:dyDescent="0.25">
      <c r="A28" t="s">
        <v>98</v>
      </c>
      <c r="B28" t="s">
        <v>99</v>
      </c>
      <c r="C28" t="s">
        <v>100</v>
      </c>
      <c r="D28" t="s">
        <v>6</v>
      </c>
      <c r="E28">
        <v>54</v>
      </c>
    </row>
    <row r="29" spans="1:5" x14ac:dyDescent="0.25">
      <c r="A29" t="s">
        <v>101</v>
      </c>
      <c r="B29" t="s">
        <v>102</v>
      </c>
      <c r="C29" t="s">
        <v>103</v>
      </c>
      <c r="D29" t="s">
        <v>406</v>
      </c>
      <c r="E29">
        <v>37</v>
      </c>
    </row>
    <row r="30" spans="1:5" x14ac:dyDescent="0.25">
      <c r="A30" t="s">
        <v>104</v>
      </c>
      <c r="B30" t="s">
        <v>105</v>
      </c>
      <c r="C30" t="s">
        <v>106</v>
      </c>
      <c r="D30" t="s">
        <v>403</v>
      </c>
      <c r="E30">
        <v>61</v>
      </c>
    </row>
    <row r="31" spans="1:5" x14ac:dyDescent="0.25">
      <c r="A31" t="s">
        <v>107</v>
      </c>
      <c r="B31" t="s">
        <v>108</v>
      </c>
      <c r="C31" t="s">
        <v>109</v>
      </c>
      <c r="D31" t="s">
        <v>403</v>
      </c>
      <c r="E31">
        <v>47</v>
      </c>
    </row>
    <row r="32" spans="1:5" x14ac:dyDescent="0.25">
      <c r="A32" t="s">
        <v>95</v>
      </c>
      <c r="B32" t="s">
        <v>110</v>
      </c>
      <c r="C32" t="s">
        <v>111</v>
      </c>
      <c r="D32" t="s">
        <v>4</v>
      </c>
      <c r="E32">
        <v>49</v>
      </c>
    </row>
    <row r="33" spans="1:5" x14ac:dyDescent="0.25">
      <c r="A33" t="s">
        <v>112</v>
      </c>
      <c r="B33" t="s">
        <v>113</v>
      </c>
      <c r="C33" t="s">
        <v>114</v>
      </c>
      <c r="D33" t="s">
        <v>403</v>
      </c>
      <c r="E33">
        <v>23</v>
      </c>
    </row>
    <row r="34" spans="1:5" x14ac:dyDescent="0.25">
      <c r="A34" t="s">
        <v>115</v>
      </c>
      <c r="B34" t="s">
        <v>67</v>
      </c>
      <c r="C34" t="s">
        <v>116</v>
      </c>
      <c r="D34" t="s">
        <v>4</v>
      </c>
      <c r="E34">
        <v>41</v>
      </c>
    </row>
    <row r="35" spans="1:5" x14ac:dyDescent="0.25">
      <c r="A35" t="s">
        <v>117</v>
      </c>
      <c r="B35" t="s">
        <v>118</v>
      </c>
      <c r="C35" t="s">
        <v>119</v>
      </c>
      <c r="D35" t="s">
        <v>403</v>
      </c>
      <c r="E35">
        <v>35</v>
      </c>
    </row>
    <row r="36" spans="1:5" x14ac:dyDescent="0.25">
      <c r="A36" t="s">
        <v>120</v>
      </c>
      <c r="B36" t="s">
        <v>121</v>
      </c>
      <c r="C36" t="s">
        <v>122</v>
      </c>
      <c r="D36" t="s">
        <v>8</v>
      </c>
      <c r="E36">
        <v>23</v>
      </c>
    </row>
    <row r="37" spans="1:5" x14ac:dyDescent="0.25">
      <c r="A37" t="s">
        <v>123</v>
      </c>
      <c r="B37" t="s">
        <v>124</v>
      </c>
      <c r="C37" t="s">
        <v>125</v>
      </c>
      <c r="D37" t="s">
        <v>406</v>
      </c>
      <c r="E37">
        <v>62</v>
      </c>
    </row>
    <row r="38" spans="1:5" x14ac:dyDescent="0.25">
      <c r="A38" t="s">
        <v>126</v>
      </c>
      <c r="B38" t="s">
        <v>127</v>
      </c>
      <c r="C38" t="s">
        <v>128</v>
      </c>
      <c r="D38" t="s">
        <v>8</v>
      </c>
      <c r="E38">
        <v>55</v>
      </c>
    </row>
    <row r="39" spans="1:5" x14ac:dyDescent="0.25">
      <c r="A39" t="s">
        <v>129</v>
      </c>
      <c r="B39" t="s">
        <v>79</v>
      </c>
      <c r="C39" t="s">
        <v>130</v>
      </c>
      <c r="D39" t="s">
        <v>403</v>
      </c>
      <c r="E39">
        <v>40</v>
      </c>
    </row>
    <row r="40" spans="1:5" x14ac:dyDescent="0.25">
      <c r="A40" t="s">
        <v>131</v>
      </c>
      <c r="B40" t="s">
        <v>132</v>
      </c>
      <c r="C40" t="s">
        <v>133</v>
      </c>
      <c r="D40" t="s">
        <v>403</v>
      </c>
      <c r="E40">
        <v>28</v>
      </c>
    </row>
    <row r="41" spans="1:5" x14ac:dyDescent="0.25">
      <c r="A41" t="s">
        <v>134</v>
      </c>
      <c r="B41" t="s">
        <v>33</v>
      </c>
      <c r="C41" t="s">
        <v>135</v>
      </c>
      <c r="D41" t="s">
        <v>406</v>
      </c>
      <c r="E41">
        <v>44</v>
      </c>
    </row>
    <row r="42" spans="1:5" x14ac:dyDescent="0.25">
      <c r="A42" t="s">
        <v>95</v>
      </c>
      <c r="B42" t="s">
        <v>136</v>
      </c>
      <c r="C42" t="s">
        <v>137</v>
      </c>
      <c r="D42" t="s">
        <v>5</v>
      </c>
      <c r="E42">
        <v>55</v>
      </c>
    </row>
    <row r="43" spans="1:5" x14ac:dyDescent="0.25">
      <c r="A43" t="s">
        <v>138</v>
      </c>
      <c r="B43" t="s">
        <v>139</v>
      </c>
      <c r="C43" t="s">
        <v>140</v>
      </c>
      <c r="D43" t="s">
        <v>5</v>
      </c>
      <c r="E43">
        <v>39</v>
      </c>
    </row>
    <row r="44" spans="1:5" x14ac:dyDescent="0.25">
      <c r="A44" t="s">
        <v>81</v>
      </c>
      <c r="B44" t="s">
        <v>141</v>
      </c>
      <c r="C44" t="s">
        <v>142</v>
      </c>
      <c r="D44" t="s">
        <v>8</v>
      </c>
      <c r="E44">
        <v>34</v>
      </c>
    </row>
    <row r="45" spans="1:5" x14ac:dyDescent="0.25">
      <c r="A45" t="s">
        <v>143</v>
      </c>
      <c r="B45" t="s">
        <v>144</v>
      </c>
      <c r="C45" t="s">
        <v>145</v>
      </c>
      <c r="D45" t="s">
        <v>404</v>
      </c>
      <c r="E45">
        <v>57</v>
      </c>
    </row>
    <row r="46" spans="1:5" x14ac:dyDescent="0.25">
      <c r="A46" t="s">
        <v>81</v>
      </c>
      <c r="B46" t="s">
        <v>146</v>
      </c>
      <c r="C46" t="s">
        <v>147</v>
      </c>
      <c r="D46" t="s">
        <v>4</v>
      </c>
      <c r="E46">
        <v>29</v>
      </c>
    </row>
    <row r="47" spans="1:5" x14ac:dyDescent="0.25">
      <c r="A47" t="s">
        <v>148</v>
      </c>
      <c r="B47" t="s">
        <v>149</v>
      </c>
      <c r="C47" t="s">
        <v>150</v>
      </c>
      <c r="D47" t="s">
        <v>4</v>
      </c>
      <c r="E47">
        <v>58</v>
      </c>
    </row>
    <row r="48" spans="1:5" x14ac:dyDescent="0.25">
      <c r="A48" t="s">
        <v>151</v>
      </c>
      <c r="B48" t="s">
        <v>152</v>
      </c>
      <c r="C48" t="s">
        <v>153</v>
      </c>
      <c r="D48" t="s">
        <v>8</v>
      </c>
      <c r="E48">
        <v>54</v>
      </c>
    </row>
    <row r="49" spans="1:5" x14ac:dyDescent="0.25">
      <c r="A49" t="s">
        <v>154</v>
      </c>
      <c r="B49" t="s">
        <v>121</v>
      </c>
      <c r="C49" t="s">
        <v>155</v>
      </c>
      <c r="D49" t="s">
        <v>4</v>
      </c>
      <c r="E49">
        <v>46</v>
      </c>
    </row>
    <row r="50" spans="1:5" x14ac:dyDescent="0.25">
      <c r="A50" t="s">
        <v>156</v>
      </c>
      <c r="B50" t="s">
        <v>105</v>
      </c>
      <c r="C50" t="s">
        <v>157</v>
      </c>
      <c r="D50" t="s">
        <v>8</v>
      </c>
      <c r="E50">
        <v>44</v>
      </c>
    </row>
    <row r="51" spans="1:5" x14ac:dyDescent="0.25">
      <c r="A51" t="s">
        <v>158</v>
      </c>
      <c r="B51" t="s">
        <v>46</v>
      </c>
      <c r="C51" t="s">
        <v>159</v>
      </c>
      <c r="D51" t="s">
        <v>403</v>
      </c>
      <c r="E51">
        <v>56</v>
      </c>
    </row>
    <row r="52" spans="1:5" x14ac:dyDescent="0.25">
      <c r="A52" t="s">
        <v>95</v>
      </c>
      <c r="B52" t="s">
        <v>160</v>
      </c>
      <c r="C52" t="s">
        <v>161</v>
      </c>
      <c r="D52" t="s">
        <v>403</v>
      </c>
      <c r="E52">
        <v>37</v>
      </c>
    </row>
    <row r="53" spans="1:5" x14ac:dyDescent="0.25">
      <c r="A53" t="s">
        <v>162</v>
      </c>
      <c r="B53" t="s">
        <v>163</v>
      </c>
      <c r="C53" t="s">
        <v>164</v>
      </c>
      <c r="D53" t="s">
        <v>403</v>
      </c>
      <c r="E53">
        <v>27</v>
      </c>
    </row>
    <row r="54" spans="1:5" x14ac:dyDescent="0.25">
      <c r="A54" t="s">
        <v>81</v>
      </c>
      <c r="B54" t="s">
        <v>165</v>
      </c>
      <c r="C54" t="s">
        <v>166</v>
      </c>
      <c r="D54" t="s">
        <v>403</v>
      </c>
      <c r="E54">
        <v>58</v>
      </c>
    </row>
    <row r="55" spans="1:5" x14ac:dyDescent="0.25">
      <c r="A55" t="s">
        <v>38</v>
      </c>
      <c r="B55" t="s">
        <v>167</v>
      </c>
      <c r="C55" t="s">
        <v>168</v>
      </c>
      <c r="D55" t="s">
        <v>403</v>
      </c>
      <c r="E55">
        <v>30</v>
      </c>
    </row>
    <row r="56" spans="1:5" x14ac:dyDescent="0.25">
      <c r="A56" t="s">
        <v>169</v>
      </c>
      <c r="B56" t="s">
        <v>46</v>
      </c>
      <c r="C56" t="s">
        <v>170</v>
      </c>
      <c r="D56" t="s">
        <v>403</v>
      </c>
      <c r="E56">
        <v>38</v>
      </c>
    </row>
    <row r="57" spans="1:5" x14ac:dyDescent="0.25">
      <c r="A57" t="s">
        <v>171</v>
      </c>
      <c r="B57" t="s">
        <v>160</v>
      </c>
      <c r="C57" t="s">
        <v>172</v>
      </c>
      <c r="D57" t="s">
        <v>4</v>
      </c>
      <c r="E57">
        <v>38</v>
      </c>
    </row>
    <row r="58" spans="1:5" x14ac:dyDescent="0.25">
      <c r="A58" t="s">
        <v>173</v>
      </c>
      <c r="B58" t="s">
        <v>174</v>
      </c>
      <c r="C58" t="s">
        <v>175</v>
      </c>
      <c r="D58" t="s">
        <v>403</v>
      </c>
      <c r="E58">
        <v>53</v>
      </c>
    </row>
    <row r="59" spans="1:5" x14ac:dyDescent="0.25">
      <c r="A59" t="s">
        <v>176</v>
      </c>
      <c r="B59" t="s">
        <v>121</v>
      </c>
      <c r="C59" t="s">
        <v>177</v>
      </c>
      <c r="D59" t="s">
        <v>6</v>
      </c>
      <c r="E59">
        <v>29</v>
      </c>
    </row>
    <row r="60" spans="1:5" x14ac:dyDescent="0.25">
      <c r="A60" t="s">
        <v>178</v>
      </c>
      <c r="B60" t="s">
        <v>179</v>
      </c>
      <c r="C60" t="s">
        <v>180</v>
      </c>
      <c r="D60" t="s">
        <v>5</v>
      </c>
      <c r="E60">
        <v>60</v>
      </c>
    </row>
    <row r="61" spans="1:5" x14ac:dyDescent="0.25">
      <c r="A61" t="s">
        <v>181</v>
      </c>
      <c r="B61" t="s">
        <v>127</v>
      </c>
      <c r="C61" t="s">
        <v>182</v>
      </c>
      <c r="D61" t="s">
        <v>4</v>
      </c>
      <c r="E61">
        <v>33</v>
      </c>
    </row>
    <row r="62" spans="1:5" x14ac:dyDescent="0.25">
      <c r="A62" t="s">
        <v>183</v>
      </c>
      <c r="B62" t="s">
        <v>184</v>
      </c>
      <c r="C62" t="s">
        <v>185</v>
      </c>
      <c r="D62" t="s">
        <v>406</v>
      </c>
      <c r="E62">
        <v>61</v>
      </c>
    </row>
    <row r="63" spans="1:5" x14ac:dyDescent="0.25">
      <c r="A63" t="s">
        <v>38</v>
      </c>
      <c r="B63" t="s">
        <v>132</v>
      </c>
      <c r="C63" t="s">
        <v>186</v>
      </c>
      <c r="D63" t="s">
        <v>403</v>
      </c>
      <c r="E63">
        <v>55</v>
      </c>
    </row>
    <row r="64" spans="1:5" x14ac:dyDescent="0.25">
      <c r="A64" t="s">
        <v>187</v>
      </c>
      <c r="B64" t="s">
        <v>188</v>
      </c>
      <c r="C64" t="s">
        <v>189</v>
      </c>
      <c r="D64" t="s">
        <v>4</v>
      </c>
      <c r="E64">
        <v>60</v>
      </c>
    </row>
    <row r="65" spans="1:5" x14ac:dyDescent="0.25">
      <c r="A65" t="s">
        <v>190</v>
      </c>
      <c r="B65" t="s">
        <v>93</v>
      </c>
      <c r="C65" t="s">
        <v>191</v>
      </c>
      <c r="D65" t="s">
        <v>403</v>
      </c>
      <c r="E65">
        <v>49</v>
      </c>
    </row>
    <row r="66" spans="1:5" x14ac:dyDescent="0.25">
      <c r="A66" t="s">
        <v>92</v>
      </c>
      <c r="B66" t="s">
        <v>192</v>
      </c>
      <c r="C66" t="s">
        <v>193</v>
      </c>
      <c r="D66" t="s">
        <v>5</v>
      </c>
      <c r="E66">
        <v>45</v>
      </c>
    </row>
    <row r="67" spans="1:5" x14ac:dyDescent="0.25">
      <c r="A67" t="s">
        <v>194</v>
      </c>
      <c r="B67" t="s">
        <v>195</v>
      </c>
      <c r="C67" t="s">
        <v>196</v>
      </c>
      <c r="D67" t="s">
        <v>403</v>
      </c>
      <c r="E67">
        <v>55</v>
      </c>
    </row>
    <row r="68" spans="1:5" x14ac:dyDescent="0.25">
      <c r="A68" t="s">
        <v>95</v>
      </c>
      <c r="B68" t="s">
        <v>197</v>
      </c>
      <c r="C68" t="s">
        <v>198</v>
      </c>
      <c r="D68" t="s">
        <v>404</v>
      </c>
      <c r="E68">
        <v>41</v>
      </c>
    </row>
    <row r="69" spans="1:5" x14ac:dyDescent="0.25">
      <c r="A69" t="s">
        <v>199</v>
      </c>
      <c r="B69" t="s">
        <v>200</v>
      </c>
      <c r="C69" t="s">
        <v>201</v>
      </c>
      <c r="D69" t="s">
        <v>6</v>
      </c>
      <c r="E69">
        <v>46</v>
      </c>
    </row>
    <row r="70" spans="1:5" x14ac:dyDescent="0.25">
      <c r="A70" t="s">
        <v>202</v>
      </c>
      <c r="B70" t="s">
        <v>203</v>
      </c>
      <c r="C70" t="s">
        <v>204</v>
      </c>
      <c r="D70" t="s">
        <v>4</v>
      </c>
      <c r="E70">
        <v>62</v>
      </c>
    </row>
    <row r="71" spans="1:5" x14ac:dyDescent="0.25">
      <c r="A71" t="s">
        <v>205</v>
      </c>
      <c r="B71" t="s">
        <v>206</v>
      </c>
      <c r="C71" t="s">
        <v>207</v>
      </c>
      <c r="D71" t="s">
        <v>403</v>
      </c>
      <c r="E71">
        <v>46</v>
      </c>
    </row>
    <row r="72" spans="1:5" x14ac:dyDescent="0.25">
      <c r="A72" t="s">
        <v>208</v>
      </c>
      <c r="B72" t="s">
        <v>209</v>
      </c>
      <c r="C72" t="s">
        <v>210</v>
      </c>
      <c r="D72" t="s">
        <v>8</v>
      </c>
      <c r="E72">
        <v>45</v>
      </c>
    </row>
    <row r="73" spans="1:5" x14ac:dyDescent="0.25">
      <c r="A73" t="s">
        <v>211</v>
      </c>
      <c r="B73" t="s">
        <v>212</v>
      </c>
      <c r="C73" t="s">
        <v>213</v>
      </c>
      <c r="D73" t="s">
        <v>406</v>
      </c>
      <c r="E73">
        <v>24</v>
      </c>
    </row>
    <row r="74" spans="1:5" x14ac:dyDescent="0.25">
      <c r="A74" t="s">
        <v>214</v>
      </c>
      <c r="B74" t="s">
        <v>174</v>
      </c>
      <c r="C74" t="s">
        <v>215</v>
      </c>
      <c r="D74" t="s">
        <v>403</v>
      </c>
      <c r="E74">
        <v>39</v>
      </c>
    </row>
    <row r="75" spans="1:5" x14ac:dyDescent="0.25">
      <c r="A75" t="s">
        <v>38</v>
      </c>
      <c r="B75" t="s">
        <v>216</v>
      </c>
      <c r="C75" t="s">
        <v>217</v>
      </c>
      <c r="D75" t="s">
        <v>8</v>
      </c>
      <c r="E75">
        <v>50</v>
      </c>
    </row>
    <row r="76" spans="1:5" x14ac:dyDescent="0.25">
      <c r="A76" t="s">
        <v>81</v>
      </c>
      <c r="B76" t="s">
        <v>218</v>
      </c>
      <c r="C76" t="s">
        <v>219</v>
      </c>
      <c r="D76" t="s">
        <v>4</v>
      </c>
      <c r="E76">
        <v>51</v>
      </c>
    </row>
    <row r="77" spans="1:5" x14ac:dyDescent="0.25">
      <c r="A77" t="s">
        <v>95</v>
      </c>
      <c r="B77" t="s">
        <v>220</v>
      </c>
      <c r="C77" t="s">
        <v>221</v>
      </c>
      <c r="D77" t="s">
        <v>6</v>
      </c>
      <c r="E77">
        <v>43</v>
      </c>
    </row>
    <row r="78" spans="1:5" x14ac:dyDescent="0.25">
      <c r="A78" t="s">
        <v>222</v>
      </c>
      <c r="B78" t="s">
        <v>184</v>
      </c>
      <c r="C78" t="s">
        <v>223</v>
      </c>
      <c r="D78" t="s">
        <v>6</v>
      </c>
      <c r="E78">
        <v>31</v>
      </c>
    </row>
    <row r="79" spans="1:5" x14ac:dyDescent="0.25">
      <c r="A79" t="s">
        <v>81</v>
      </c>
      <c r="B79" t="s">
        <v>224</v>
      </c>
      <c r="C79" t="s">
        <v>225</v>
      </c>
      <c r="D79" t="s">
        <v>6</v>
      </c>
      <c r="E79">
        <v>49</v>
      </c>
    </row>
    <row r="80" spans="1:5" x14ac:dyDescent="0.25">
      <c r="A80" t="s">
        <v>38</v>
      </c>
      <c r="B80" t="s">
        <v>226</v>
      </c>
      <c r="C80" t="s">
        <v>227</v>
      </c>
      <c r="D80" t="s">
        <v>4</v>
      </c>
      <c r="E80">
        <v>34</v>
      </c>
    </row>
    <row r="81" spans="1:5" x14ac:dyDescent="0.25">
      <c r="A81" t="s">
        <v>95</v>
      </c>
      <c r="B81" t="s">
        <v>228</v>
      </c>
      <c r="C81" t="s">
        <v>229</v>
      </c>
      <c r="D81" t="s">
        <v>403</v>
      </c>
      <c r="E81">
        <v>52</v>
      </c>
    </row>
    <row r="82" spans="1:5" x14ac:dyDescent="0.25">
      <c r="A82" t="s">
        <v>81</v>
      </c>
      <c r="B82" t="s">
        <v>230</v>
      </c>
      <c r="C82" t="s">
        <v>231</v>
      </c>
      <c r="D82" t="s">
        <v>6</v>
      </c>
      <c r="E82">
        <v>63</v>
      </c>
    </row>
    <row r="83" spans="1:5" x14ac:dyDescent="0.25">
      <c r="A83" t="s">
        <v>232</v>
      </c>
      <c r="B83" t="s">
        <v>233</v>
      </c>
      <c r="C83" t="s">
        <v>234</v>
      </c>
      <c r="D83" t="s">
        <v>403</v>
      </c>
      <c r="E83">
        <v>33</v>
      </c>
    </row>
    <row r="84" spans="1:5" x14ac:dyDescent="0.25">
      <c r="A84" t="s">
        <v>95</v>
      </c>
      <c r="B84" t="s">
        <v>235</v>
      </c>
      <c r="C84" t="s">
        <v>236</v>
      </c>
      <c r="D84" t="s">
        <v>403</v>
      </c>
      <c r="E84">
        <v>40</v>
      </c>
    </row>
    <row r="85" spans="1:5" x14ac:dyDescent="0.25">
      <c r="A85" t="s">
        <v>38</v>
      </c>
      <c r="B85" t="s">
        <v>118</v>
      </c>
      <c r="C85" t="s">
        <v>237</v>
      </c>
      <c r="D85" t="s">
        <v>405</v>
      </c>
      <c r="E85">
        <v>60</v>
      </c>
    </row>
    <row r="86" spans="1:5" x14ac:dyDescent="0.25">
      <c r="A86" t="s">
        <v>81</v>
      </c>
      <c r="B86" t="s">
        <v>238</v>
      </c>
      <c r="C86" t="s">
        <v>239</v>
      </c>
      <c r="D86" t="s">
        <v>4</v>
      </c>
      <c r="E86">
        <v>64</v>
      </c>
    </row>
    <row r="87" spans="1:5" x14ac:dyDescent="0.25">
      <c r="A87" t="s">
        <v>240</v>
      </c>
      <c r="B87" t="s">
        <v>121</v>
      </c>
      <c r="C87" t="s">
        <v>241</v>
      </c>
      <c r="D87" t="s">
        <v>4</v>
      </c>
      <c r="E87">
        <v>35</v>
      </c>
    </row>
    <row r="88" spans="1:5" x14ac:dyDescent="0.25">
      <c r="A88" t="s">
        <v>242</v>
      </c>
      <c r="B88" t="s">
        <v>27</v>
      </c>
      <c r="C88" t="s">
        <v>243</v>
      </c>
      <c r="D88" t="s">
        <v>5</v>
      </c>
      <c r="E88">
        <v>23</v>
      </c>
    </row>
    <row r="89" spans="1:5" x14ac:dyDescent="0.25">
      <c r="A89" t="s">
        <v>95</v>
      </c>
      <c r="B89" t="s">
        <v>244</v>
      </c>
      <c r="C89" t="s">
        <v>245</v>
      </c>
      <c r="D89" t="s">
        <v>5</v>
      </c>
      <c r="E89">
        <v>64</v>
      </c>
    </row>
    <row r="90" spans="1:5" x14ac:dyDescent="0.25">
      <c r="A90" t="s">
        <v>246</v>
      </c>
      <c r="B90" t="s">
        <v>113</v>
      </c>
      <c r="C90" t="s">
        <v>247</v>
      </c>
      <c r="D90" t="s">
        <v>6</v>
      </c>
      <c r="E90">
        <v>21</v>
      </c>
    </row>
    <row r="91" spans="1:5" x14ac:dyDescent="0.25">
      <c r="A91" t="s">
        <v>248</v>
      </c>
      <c r="B91" t="s">
        <v>249</v>
      </c>
      <c r="C91" t="s">
        <v>250</v>
      </c>
      <c r="D91" t="s">
        <v>403</v>
      </c>
      <c r="E91">
        <v>31</v>
      </c>
    </row>
    <row r="92" spans="1:5" x14ac:dyDescent="0.25">
      <c r="A92" t="s">
        <v>251</v>
      </c>
      <c r="B92" t="s">
        <v>228</v>
      </c>
      <c r="C92" t="s">
        <v>252</v>
      </c>
      <c r="D92" t="s">
        <v>403</v>
      </c>
      <c r="E92">
        <v>27</v>
      </c>
    </row>
    <row r="93" spans="1:5" x14ac:dyDescent="0.25">
      <c r="A93" t="s">
        <v>38</v>
      </c>
      <c r="B93" t="s">
        <v>93</v>
      </c>
      <c r="C93" t="s">
        <v>253</v>
      </c>
      <c r="D93" t="s">
        <v>8</v>
      </c>
      <c r="E93">
        <v>59</v>
      </c>
    </row>
    <row r="94" spans="1:5" x14ac:dyDescent="0.25">
      <c r="A94" t="s">
        <v>254</v>
      </c>
      <c r="B94" t="s">
        <v>113</v>
      </c>
      <c r="C94" t="s">
        <v>255</v>
      </c>
      <c r="D94" t="s">
        <v>8</v>
      </c>
      <c r="E94">
        <v>41</v>
      </c>
    </row>
    <row r="95" spans="1:5" x14ac:dyDescent="0.25">
      <c r="A95" t="s">
        <v>38</v>
      </c>
      <c r="B95" t="s">
        <v>256</v>
      </c>
      <c r="C95" t="s">
        <v>257</v>
      </c>
      <c r="D95" t="s">
        <v>6</v>
      </c>
      <c r="E95">
        <v>47</v>
      </c>
    </row>
    <row r="96" spans="1:5" x14ac:dyDescent="0.25">
      <c r="A96" t="s">
        <v>258</v>
      </c>
      <c r="B96" t="s">
        <v>174</v>
      </c>
      <c r="C96" t="s">
        <v>259</v>
      </c>
      <c r="D96" t="s">
        <v>403</v>
      </c>
      <c r="E96">
        <v>51</v>
      </c>
    </row>
    <row r="97" spans="1:5" x14ac:dyDescent="0.25">
      <c r="A97" t="s">
        <v>260</v>
      </c>
      <c r="B97" t="s">
        <v>132</v>
      </c>
      <c r="C97" t="s">
        <v>261</v>
      </c>
      <c r="D97" t="s">
        <v>4</v>
      </c>
      <c r="E97">
        <v>23</v>
      </c>
    </row>
    <row r="98" spans="1:5" x14ac:dyDescent="0.25">
      <c r="A98" t="s">
        <v>95</v>
      </c>
      <c r="B98" t="s">
        <v>262</v>
      </c>
      <c r="C98" t="s">
        <v>263</v>
      </c>
      <c r="D98" t="s">
        <v>406</v>
      </c>
      <c r="E98">
        <v>46</v>
      </c>
    </row>
    <row r="99" spans="1:5" x14ac:dyDescent="0.25">
      <c r="A99" t="s">
        <v>264</v>
      </c>
      <c r="B99" t="s">
        <v>265</v>
      </c>
      <c r="C99" t="s">
        <v>266</v>
      </c>
      <c r="D99" t="s">
        <v>4</v>
      </c>
      <c r="E99">
        <v>47</v>
      </c>
    </row>
    <row r="100" spans="1:5" x14ac:dyDescent="0.25">
      <c r="A100" t="s">
        <v>267</v>
      </c>
      <c r="B100" t="s">
        <v>113</v>
      </c>
      <c r="C100" t="s">
        <v>268</v>
      </c>
      <c r="D100" t="s">
        <v>403</v>
      </c>
      <c r="E100">
        <v>65</v>
      </c>
    </row>
    <row r="101" spans="1:5" x14ac:dyDescent="0.25">
      <c r="A101" t="s">
        <v>81</v>
      </c>
      <c r="B101" t="s">
        <v>88</v>
      </c>
      <c r="C101" t="s">
        <v>269</v>
      </c>
      <c r="D101" t="s">
        <v>403</v>
      </c>
      <c r="E101">
        <v>33</v>
      </c>
    </row>
    <row r="102" spans="1:5" x14ac:dyDescent="0.25">
      <c r="A102" t="s">
        <v>270</v>
      </c>
      <c r="B102" t="s">
        <v>30</v>
      </c>
      <c r="C102" t="s">
        <v>271</v>
      </c>
      <c r="D102" t="s">
        <v>403</v>
      </c>
      <c r="E102">
        <v>35</v>
      </c>
    </row>
    <row r="103" spans="1:5" x14ac:dyDescent="0.25">
      <c r="A103" t="s">
        <v>272</v>
      </c>
      <c r="B103" t="s">
        <v>273</v>
      </c>
      <c r="C103" t="s">
        <v>274</v>
      </c>
      <c r="D103" t="s">
        <v>404</v>
      </c>
      <c r="E103">
        <v>29</v>
      </c>
    </row>
    <row r="104" spans="1:5" x14ac:dyDescent="0.25">
      <c r="A104" t="s">
        <v>275</v>
      </c>
      <c r="B104" t="s">
        <v>276</v>
      </c>
      <c r="C104" t="s">
        <v>277</v>
      </c>
      <c r="D104" t="s">
        <v>405</v>
      </c>
      <c r="E104">
        <v>54</v>
      </c>
    </row>
    <row r="105" spans="1:5" x14ac:dyDescent="0.25">
      <c r="A105" t="s">
        <v>278</v>
      </c>
      <c r="B105" t="s">
        <v>279</v>
      </c>
      <c r="C105" t="s">
        <v>280</v>
      </c>
      <c r="D105" t="s">
        <v>403</v>
      </c>
      <c r="E105">
        <v>58</v>
      </c>
    </row>
    <row r="106" spans="1:5" x14ac:dyDescent="0.25">
      <c r="A106" t="s">
        <v>281</v>
      </c>
      <c r="B106" t="s">
        <v>127</v>
      </c>
      <c r="C106" t="s">
        <v>282</v>
      </c>
      <c r="D106" t="s">
        <v>5</v>
      </c>
      <c r="E106">
        <v>65</v>
      </c>
    </row>
    <row r="107" spans="1:5" x14ac:dyDescent="0.25">
      <c r="A107" t="s">
        <v>283</v>
      </c>
      <c r="B107" t="s">
        <v>276</v>
      </c>
      <c r="C107" t="s">
        <v>284</v>
      </c>
      <c r="D107" t="s">
        <v>403</v>
      </c>
      <c r="E107">
        <v>40</v>
      </c>
    </row>
    <row r="108" spans="1:5" x14ac:dyDescent="0.25">
      <c r="A108" t="s">
        <v>285</v>
      </c>
      <c r="B108" t="s">
        <v>105</v>
      </c>
      <c r="C108" t="s">
        <v>286</v>
      </c>
      <c r="D108" t="s">
        <v>403</v>
      </c>
      <c r="E108">
        <v>61</v>
      </c>
    </row>
    <row r="109" spans="1:5" x14ac:dyDescent="0.25">
      <c r="A109" t="s">
        <v>287</v>
      </c>
      <c r="B109" t="s">
        <v>265</v>
      </c>
      <c r="C109" t="s">
        <v>288</v>
      </c>
      <c r="D109" t="s">
        <v>6</v>
      </c>
      <c r="E109">
        <v>36</v>
      </c>
    </row>
    <row r="110" spans="1:5" x14ac:dyDescent="0.25">
      <c r="A110" t="s">
        <v>289</v>
      </c>
      <c r="B110" t="s">
        <v>290</v>
      </c>
      <c r="C110" t="s">
        <v>291</v>
      </c>
      <c r="D110" t="s">
        <v>403</v>
      </c>
      <c r="E110">
        <v>46</v>
      </c>
    </row>
    <row r="111" spans="1:5" x14ac:dyDescent="0.25">
      <c r="A111" t="s">
        <v>292</v>
      </c>
      <c r="B111" t="s">
        <v>293</v>
      </c>
      <c r="C111" t="s">
        <v>294</v>
      </c>
      <c r="D111" t="s">
        <v>4</v>
      </c>
      <c r="E111">
        <v>61</v>
      </c>
    </row>
    <row r="112" spans="1:5" x14ac:dyDescent="0.25">
      <c r="A112" t="s">
        <v>295</v>
      </c>
      <c r="B112" t="s">
        <v>296</v>
      </c>
      <c r="C112" t="s">
        <v>297</v>
      </c>
      <c r="D112" t="s">
        <v>403</v>
      </c>
      <c r="E112">
        <v>43</v>
      </c>
    </row>
    <row r="113" spans="1:5" x14ac:dyDescent="0.25">
      <c r="A113" t="s">
        <v>298</v>
      </c>
      <c r="B113" t="s">
        <v>299</v>
      </c>
      <c r="C113" t="s">
        <v>300</v>
      </c>
      <c r="D113" t="s">
        <v>405</v>
      </c>
      <c r="E113">
        <v>38</v>
      </c>
    </row>
    <row r="114" spans="1:5" x14ac:dyDescent="0.25">
      <c r="A114" t="s">
        <v>301</v>
      </c>
      <c r="B114" t="s">
        <v>200</v>
      </c>
      <c r="C114" t="s">
        <v>302</v>
      </c>
      <c r="D114" t="s">
        <v>403</v>
      </c>
      <c r="E114">
        <v>61</v>
      </c>
    </row>
    <row r="115" spans="1:5" x14ac:dyDescent="0.25">
      <c r="A115" t="s">
        <v>303</v>
      </c>
      <c r="B115" t="s">
        <v>36</v>
      </c>
      <c r="C115" t="s">
        <v>304</v>
      </c>
      <c r="D115" t="s">
        <v>405</v>
      </c>
      <c r="E115">
        <v>36</v>
      </c>
    </row>
    <row r="116" spans="1:5" x14ac:dyDescent="0.25">
      <c r="A116" t="s">
        <v>95</v>
      </c>
      <c r="B116" t="s">
        <v>188</v>
      </c>
      <c r="C116" t="s">
        <v>305</v>
      </c>
      <c r="D116" t="s">
        <v>403</v>
      </c>
      <c r="E116">
        <v>34</v>
      </c>
    </row>
    <row r="117" spans="1:5" x14ac:dyDescent="0.25">
      <c r="A117" t="s">
        <v>306</v>
      </c>
      <c r="B117" t="s">
        <v>307</v>
      </c>
      <c r="C117" t="s">
        <v>308</v>
      </c>
      <c r="D117" t="s">
        <v>4</v>
      </c>
      <c r="E117">
        <v>24</v>
      </c>
    </row>
    <row r="118" spans="1:5" x14ac:dyDescent="0.25">
      <c r="A118" t="s">
        <v>309</v>
      </c>
      <c r="B118" t="s">
        <v>310</v>
      </c>
      <c r="C118" t="s">
        <v>311</v>
      </c>
      <c r="D118" t="s">
        <v>403</v>
      </c>
      <c r="E118">
        <v>62</v>
      </c>
    </row>
    <row r="119" spans="1:5" x14ac:dyDescent="0.25">
      <c r="A119" t="s">
        <v>312</v>
      </c>
      <c r="B119" t="s">
        <v>313</v>
      </c>
      <c r="C119" t="s">
        <v>314</v>
      </c>
      <c r="D119" t="s">
        <v>5</v>
      </c>
      <c r="E119">
        <v>32</v>
      </c>
    </row>
    <row r="120" spans="1:5" x14ac:dyDescent="0.25">
      <c r="A120" t="s">
        <v>315</v>
      </c>
      <c r="B120" t="s">
        <v>276</v>
      </c>
      <c r="C120" t="s">
        <v>316</v>
      </c>
      <c r="D120" t="s">
        <v>4</v>
      </c>
      <c r="E120">
        <v>39</v>
      </c>
    </row>
    <row r="121" spans="1:5" x14ac:dyDescent="0.25">
      <c r="A121" t="s">
        <v>317</v>
      </c>
      <c r="B121" t="s">
        <v>105</v>
      </c>
      <c r="C121" t="s">
        <v>318</v>
      </c>
      <c r="D121" t="s">
        <v>5</v>
      </c>
      <c r="E121">
        <v>63</v>
      </c>
    </row>
    <row r="122" spans="1:5" x14ac:dyDescent="0.25">
      <c r="A122" t="s">
        <v>319</v>
      </c>
      <c r="B122" t="s">
        <v>174</v>
      </c>
      <c r="C122" t="s">
        <v>320</v>
      </c>
      <c r="D122" t="s">
        <v>4</v>
      </c>
      <c r="E122">
        <v>41</v>
      </c>
    </row>
    <row r="123" spans="1:5" x14ac:dyDescent="0.25">
      <c r="A123" t="s">
        <v>321</v>
      </c>
      <c r="B123" t="s">
        <v>99</v>
      </c>
      <c r="C123" t="s">
        <v>322</v>
      </c>
      <c r="D123" t="s">
        <v>4</v>
      </c>
      <c r="E123">
        <v>26</v>
      </c>
    </row>
    <row r="124" spans="1:5" x14ac:dyDescent="0.25">
      <c r="A124" t="s">
        <v>323</v>
      </c>
      <c r="B124" t="s">
        <v>33</v>
      </c>
      <c r="C124" t="s">
        <v>324</v>
      </c>
      <c r="D124" t="s">
        <v>8</v>
      </c>
      <c r="E124">
        <v>39</v>
      </c>
    </row>
    <row r="125" spans="1:5" x14ac:dyDescent="0.25">
      <c r="A125" t="s">
        <v>325</v>
      </c>
      <c r="B125" t="s">
        <v>33</v>
      </c>
      <c r="C125" t="s">
        <v>326</v>
      </c>
      <c r="D125" t="s">
        <v>405</v>
      </c>
      <c r="E125">
        <v>61</v>
      </c>
    </row>
    <row r="126" spans="1:5" x14ac:dyDescent="0.25">
      <c r="A126" t="s">
        <v>327</v>
      </c>
      <c r="B126" t="s">
        <v>328</v>
      </c>
      <c r="C126" t="s">
        <v>329</v>
      </c>
      <c r="D126" t="s">
        <v>4</v>
      </c>
      <c r="E126">
        <v>64</v>
      </c>
    </row>
    <row r="127" spans="1:5" x14ac:dyDescent="0.25">
      <c r="A127" t="s">
        <v>330</v>
      </c>
      <c r="B127" t="s">
        <v>127</v>
      </c>
      <c r="C127" t="s">
        <v>331</v>
      </c>
      <c r="D127" t="s">
        <v>4</v>
      </c>
      <c r="E127">
        <v>24</v>
      </c>
    </row>
    <row r="128" spans="1:5" x14ac:dyDescent="0.25">
      <c r="A128" t="s">
        <v>332</v>
      </c>
      <c r="B128" t="s">
        <v>30</v>
      </c>
      <c r="C128" t="s">
        <v>333</v>
      </c>
      <c r="D128" t="s">
        <v>6</v>
      </c>
      <c r="E128">
        <v>52</v>
      </c>
    </row>
    <row r="129" spans="1:5" x14ac:dyDescent="0.25">
      <c r="A129" t="s">
        <v>334</v>
      </c>
      <c r="B129" t="s">
        <v>113</v>
      </c>
      <c r="C129" t="s">
        <v>335</v>
      </c>
      <c r="D129" t="s">
        <v>6</v>
      </c>
      <c r="E129">
        <v>60</v>
      </c>
    </row>
    <row r="130" spans="1:5" x14ac:dyDescent="0.25">
      <c r="A130" t="s">
        <v>81</v>
      </c>
      <c r="B130" t="s">
        <v>336</v>
      </c>
      <c r="C130" t="s">
        <v>337</v>
      </c>
      <c r="D130" t="s">
        <v>403</v>
      </c>
      <c r="E130">
        <v>32</v>
      </c>
    </row>
    <row r="131" spans="1:5" x14ac:dyDescent="0.25">
      <c r="A131" t="s">
        <v>338</v>
      </c>
      <c r="B131" t="s">
        <v>79</v>
      </c>
      <c r="C131" t="s">
        <v>339</v>
      </c>
      <c r="D131" t="s">
        <v>403</v>
      </c>
      <c r="E131">
        <v>39</v>
      </c>
    </row>
    <row r="132" spans="1:5" x14ac:dyDescent="0.25">
      <c r="A132" t="s">
        <v>340</v>
      </c>
      <c r="B132" t="s">
        <v>341</v>
      </c>
      <c r="C132" t="s">
        <v>342</v>
      </c>
      <c r="D132" t="s">
        <v>403</v>
      </c>
      <c r="E132">
        <v>46</v>
      </c>
    </row>
    <row r="133" spans="1:5" x14ac:dyDescent="0.25">
      <c r="A133" t="s">
        <v>38</v>
      </c>
      <c r="B133" t="s">
        <v>343</v>
      </c>
      <c r="C133" t="s">
        <v>344</v>
      </c>
      <c r="D133" t="s">
        <v>4</v>
      </c>
      <c r="E133">
        <v>30</v>
      </c>
    </row>
    <row r="134" spans="1:5" x14ac:dyDescent="0.25">
      <c r="A134" t="s">
        <v>345</v>
      </c>
      <c r="B134" t="s">
        <v>346</v>
      </c>
      <c r="C134" t="s">
        <v>347</v>
      </c>
      <c r="D134" t="s">
        <v>5</v>
      </c>
      <c r="E134">
        <v>38</v>
      </c>
    </row>
    <row r="135" spans="1:5" x14ac:dyDescent="0.25">
      <c r="A135" t="s">
        <v>348</v>
      </c>
      <c r="B135" t="s">
        <v>184</v>
      </c>
      <c r="C135" t="s">
        <v>349</v>
      </c>
      <c r="D135" t="s">
        <v>403</v>
      </c>
      <c r="E135">
        <v>42</v>
      </c>
    </row>
    <row r="136" spans="1:5" x14ac:dyDescent="0.25">
      <c r="A136" t="s">
        <v>350</v>
      </c>
      <c r="B136" t="s">
        <v>79</v>
      </c>
      <c r="C136" t="s">
        <v>351</v>
      </c>
      <c r="D136" t="s">
        <v>403</v>
      </c>
      <c r="E136">
        <v>56</v>
      </c>
    </row>
    <row r="137" spans="1:5" x14ac:dyDescent="0.25">
      <c r="A137" t="s">
        <v>352</v>
      </c>
      <c r="B137" t="s">
        <v>353</v>
      </c>
      <c r="C137" t="s">
        <v>354</v>
      </c>
      <c r="D137" t="s">
        <v>404</v>
      </c>
      <c r="E137">
        <v>26</v>
      </c>
    </row>
    <row r="138" spans="1:5" x14ac:dyDescent="0.25">
      <c r="A138" t="s">
        <v>355</v>
      </c>
      <c r="B138" t="s">
        <v>356</v>
      </c>
      <c r="C138" t="s">
        <v>357</v>
      </c>
      <c r="D138" t="s">
        <v>5</v>
      </c>
      <c r="E138">
        <v>60</v>
      </c>
    </row>
    <row r="139" spans="1:5" x14ac:dyDescent="0.25">
      <c r="A139" t="s">
        <v>358</v>
      </c>
      <c r="B139" t="s">
        <v>200</v>
      </c>
      <c r="C139" t="s">
        <v>359</v>
      </c>
      <c r="D139" t="s">
        <v>405</v>
      </c>
      <c r="E139">
        <v>43</v>
      </c>
    </row>
    <row r="140" spans="1:5" x14ac:dyDescent="0.25">
      <c r="A140" t="s">
        <v>360</v>
      </c>
      <c r="B140" t="s">
        <v>184</v>
      </c>
      <c r="C140" t="s">
        <v>361</v>
      </c>
      <c r="D140" t="s">
        <v>406</v>
      </c>
      <c r="E140">
        <v>42</v>
      </c>
    </row>
    <row r="141" spans="1:5" x14ac:dyDescent="0.25">
      <c r="A141" t="s">
        <v>362</v>
      </c>
      <c r="B141" t="s">
        <v>363</v>
      </c>
      <c r="C141" t="s">
        <v>364</v>
      </c>
      <c r="D141" t="s">
        <v>4</v>
      </c>
      <c r="E141">
        <v>44</v>
      </c>
    </row>
    <row r="142" spans="1:5" x14ac:dyDescent="0.25">
      <c r="A142" t="s">
        <v>81</v>
      </c>
      <c r="B142" t="s">
        <v>365</v>
      </c>
      <c r="C142" t="s">
        <v>366</v>
      </c>
      <c r="D142" t="s">
        <v>404</v>
      </c>
      <c r="E142">
        <v>20</v>
      </c>
    </row>
    <row r="143" spans="1:5" x14ac:dyDescent="0.25">
      <c r="A143" t="s">
        <v>81</v>
      </c>
      <c r="B143" t="s">
        <v>265</v>
      </c>
      <c r="C143" t="s">
        <v>367</v>
      </c>
      <c r="D143" t="s">
        <v>4</v>
      </c>
      <c r="E143">
        <v>24</v>
      </c>
    </row>
    <row r="144" spans="1:5" x14ac:dyDescent="0.25">
      <c r="A144" t="s">
        <v>95</v>
      </c>
      <c r="B144" t="s">
        <v>368</v>
      </c>
      <c r="C144" t="s">
        <v>369</v>
      </c>
      <c r="D144" t="s">
        <v>6</v>
      </c>
      <c r="E144">
        <v>25</v>
      </c>
    </row>
    <row r="145" spans="1:5" x14ac:dyDescent="0.25">
      <c r="A145" t="s">
        <v>370</v>
      </c>
      <c r="B145" t="s">
        <v>371</v>
      </c>
      <c r="C145" t="s">
        <v>372</v>
      </c>
      <c r="D145" t="s">
        <v>5</v>
      </c>
      <c r="E145">
        <v>34</v>
      </c>
    </row>
    <row r="146" spans="1:5" x14ac:dyDescent="0.25">
      <c r="A146" t="s">
        <v>373</v>
      </c>
      <c r="B146" t="s">
        <v>262</v>
      </c>
      <c r="C146" t="s">
        <v>374</v>
      </c>
      <c r="D146" t="s">
        <v>403</v>
      </c>
      <c r="E146">
        <v>28</v>
      </c>
    </row>
    <row r="147" spans="1:5" x14ac:dyDescent="0.25">
      <c r="A147" t="s">
        <v>375</v>
      </c>
      <c r="B147" t="s">
        <v>118</v>
      </c>
      <c r="C147" t="s">
        <v>376</v>
      </c>
      <c r="D147" t="s">
        <v>5</v>
      </c>
      <c r="E147">
        <v>39</v>
      </c>
    </row>
    <row r="148" spans="1:5" x14ac:dyDescent="0.25">
      <c r="A148" t="s">
        <v>377</v>
      </c>
      <c r="B148" t="s">
        <v>127</v>
      </c>
      <c r="C148" t="s">
        <v>378</v>
      </c>
      <c r="D148" t="s">
        <v>403</v>
      </c>
      <c r="E148">
        <v>50</v>
      </c>
    </row>
    <row r="149" spans="1:5" x14ac:dyDescent="0.25">
      <c r="A149" t="s">
        <v>38</v>
      </c>
      <c r="B149" t="s">
        <v>379</v>
      </c>
      <c r="C149" t="s">
        <v>380</v>
      </c>
      <c r="D149" t="s">
        <v>8</v>
      </c>
      <c r="E149">
        <v>20</v>
      </c>
    </row>
    <row r="150" spans="1:5" x14ac:dyDescent="0.25">
      <c r="A150" t="s">
        <v>381</v>
      </c>
      <c r="B150" t="s">
        <v>382</v>
      </c>
      <c r="C150" t="s">
        <v>383</v>
      </c>
      <c r="D150" t="s">
        <v>406</v>
      </c>
      <c r="E150">
        <v>28</v>
      </c>
    </row>
    <row r="151" spans="1:5" x14ac:dyDescent="0.25">
      <c r="A151" t="s">
        <v>384</v>
      </c>
      <c r="B151" t="s">
        <v>382</v>
      </c>
      <c r="C151" t="s">
        <v>385</v>
      </c>
      <c r="D151" t="s">
        <v>5</v>
      </c>
      <c r="E151">
        <v>24</v>
      </c>
    </row>
    <row r="152" spans="1:5" x14ac:dyDescent="0.25">
      <c r="A152" t="s">
        <v>95</v>
      </c>
      <c r="B152" t="s">
        <v>386</v>
      </c>
      <c r="C152" t="s">
        <v>387</v>
      </c>
      <c r="D152" t="s">
        <v>404</v>
      </c>
      <c r="E152">
        <v>41</v>
      </c>
    </row>
    <row r="153" spans="1:5" x14ac:dyDescent="0.25">
      <c r="A153" t="s">
        <v>388</v>
      </c>
      <c r="B153" t="s">
        <v>67</v>
      </c>
      <c r="C153" t="s">
        <v>389</v>
      </c>
      <c r="D153" t="s">
        <v>8</v>
      </c>
      <c r="E153">
        <v>55</v>
      </c>
    </row>
    <row r="154" spans="1:5" x14ac:dyDescent="0.25">
      <c r="A154" t="s">
        <v>38</v>
      </c>
      <c r="B154" t="s">
        <v>163</v>
      </c>
      <c r="C154" t="s">
        <v>390</v>
      </c>
      <c r="D154" t="s">
        <v>403</v>
      </c>
      <c r="E154">
        <v>36</v>
      </c>
    </row>
    <row r="155" spans="1:5" x14ac:dyDescent="0.25">
      <c r="A155" t="s">
        <v>391</v>
      </c>
      <c r="B155" t="s">
        <v>392</v>
      </c>
      <c r="C155" t="s">
        <v>393</v>
      </c>
      <c r="D155" t="s">
        <v>8</v>
      </c>
      <c r="E155">
        <v>65</v>
      </c>
    </row>
    <row r="156" spans="1:5" x14ac:dyDescent="0.25">
      <c r="A156" t="s">
        <v>394</v>
      </c>
      <c r="B156" t="s">
        <v>395</v>
      </c>
      <c r="C156" t="s">
        <v>396</v>
      </c>
      <c r="D156" t="s">
        <v>403</v>
      </c>
      <c r="E156">
        <v>61</v>
      </c>
    </row>
    <row r="157" spans="1:5" x14ac:dyDescent="0.25">
      <c r="A157" t="s">
        <v>38</v>
      </c>
      <c r="B157" t="s">
        <v>233</v>
      </c>
      <c r="C157" t="s">
        <v>397</v>
      </c>
      <c r="D157" t="s">
        <v>4</v>
      </c>
      <c r="E157">
        <v>65</v>
      </c>
    </row>
    <row r="158" spans="1:5" x14ac:dyDescent="0.25">
      <c r="A158" t="s">
        <v>398</v>
      </c>
      <c r="B158" t="s">
        <v>399</v>
      </c>
      <c r="C158" t="s">
        <v>400</v>
      </c>
      <c r="D158" t="s">
        <v>403</v>
      </c>
      <c r="E158">
        <v>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2A300-5126-413D-9C81-C2E0AD07BDDA}">
  <dimension ref="A1:H158"/>
  <sheetViews>
    <sheetView workbookViewId="0">
      <selection activeCell="J16" sqref="J16"/>
    </sheetView>
  </sheetViews>
  <sheetFormatPr defaultRowHeight="15" x14ac:dyDescent="0.25"/>
  <cols>
    <col min="2" max="2" width="12.28515625" customWidth="1"/>
    <col min="3" max="3" width="21.5703125" bestFit="1" customWidth="1"/>
    <col min="4" max="4" width="21.5703125" customWidth="1"/>
    <col min="7" max="7" width="18" customWidth="1"/>
  </cols>
  <sheetData>
    <row r="1" spans="1:8" s="2" customFormat="1" x14ac:dyDescent="0.25">
      <c r="A1" s="2" t="s">
        <v>23</v>
      </c>
      <c r="B1" s="2" t="s">
        <v>24</v>
      </c>
      <c r="C1" s="2" t="s">
        <v>25</v>
      </c>
      <c r="D1" s="2" t="s">
        <v>402</v>
      </c>
      <c r="E1" s="2" t="s">
        <v>401</v>
      </c>
      <c r="G1" s="2" t="s">
        <v>407</v>
      </c>
      <c r="H1" s="2" t="s">
        <v>408</v>
      </c>
    </row>
    <row r="2" spans="1:8" x14ac:dyDescent="0.25">
      <c r="A2" t="s">
        <v>26</v>
      </c>
      <c r="B2" t="s">
        <v>27</v>
      </c>
      <c r="C2" t="s">
        <v>28</v>
      </c>
      <c r="D2" t="s">
        <v>403</v>
      </c>
      <c r="E2">
        <v>33</v>
      </c>
      <c r="G2" t="s">
        <v>410</v>
      </c>
      <c r="H2" s="16">
        <f>AVERAGE(E:E)</f>
        <v>43.891719745222929</v>
      </c>
    </row>
    <row r="3" spans="1:8" x14ac:dyDescent="0.25">
      <c r="A3" t="s">
        <v>29</v>
      </c>
      <c r="B3" t="s">
        <v>30</v>
      </c>
      <c r="C3" t="s">
        <v>31</v>
      </c>
      <c r="D3" t="s">
        <v>4</v>
      </c>
      <c r="E3">
        <v>32</v>
      </c>
      <c r="G3" t="s">
        <v>409</v>
      </c>
      <c r="H3">
        <f>COUNTA(A2:A158)</f>
        <v>157</v>
      </c>
    </row>
    <row r="4" spans="1:8" x14ac:dyDescent="0.25">
      <c r="A4" t="s">
        <v>32</v>
      </c>
      <c r="B4" t="s">
        <v>33</v>
      </c>
      <c r="C4" t="s">
        <v>34</v>
      </c>
      <c r="D4" t="s">
        <v>404</v>
      </c>
      <c r="E4">
        <v>38</v>
      </c>
      <c r="G4" t="s">
        <v>411</v>
      </c>
      <c r="H4">
        <f>MEDIAN(E:E)</f>
        <v>43</v>
      </c>
    </row>
    <row r="5" spans="1:8" x14ac:dyDescent="0.25">
      <c r="A5" t="s">
        <v>35</v>
      </c>
      <c r="B5" t="s">
        <v>36</v>
      </c>
      <c r="C5" t="s">
        <v>37</v>
      </c>
      <c r="D5" t="s">
        <v>404</v>
      </c>
      <c r="E5">
        <v>63</v>
      </c>
      <c r="G5" t="s">
        <v>412</v>
      </c>
      <c r="H5">
        <f>MAX(E:E)</f>
        <v>65</v>
      </c>
    </row>
    <row r="6" spans="1:8" x14ac:dyDescent="0.25">
      <c r="A6" t="s">
        <v>38</v>
      </c>
      <c r="B6" t="s">
        <v>39</v>
      </c>
      <c r="C6" t="s">
        <v>40</v>
      </c>
      <c r="D6" t="s">
        <v>5</v>
      </c>
      <c r="E6">
        <v>55</v>
      </c>
      <c r="G6" t="s">
        <v>413</v>
      </c>
      <c r="H6">
        <f>MIN(E:E)</f>
        <v>20</v>
      </c>
    </row>
    <row r="7" spans="1:8" x14ac:dyDescent="0.25">
      <c r="A7" t="s">
        <v>41</v>
      </c>
      <c r="B7" t="s">
        <v>33</v>
      </c>
      <c r="C7" t="s">
        <v>42</v>
      </c>
      <c r="D7" t="s">
        <v>403</v>
      </c>
      <c r="E7">
        <v>31</v>
      </c>
    </row>
    <row r="8" spans="1:8" x14ac:dyDescent="0.25">
      <c r="A8" t="s">
        <v>38</v>
      </c>
      <c r="B8" t="s">
        <v>43</v>
      </c>
      <c r="C8" t="s">
        <v>44</v>
      </c>
      <c r="D8" t="s">
        <v>403</v>
      </c>
      <c r="E8">
        <v>55</v>
      </c>
    </row>
    <row r="9" spans="1:8" x14ac:dyDescent="0.25">
      <c r="A9" t="s">
        <v>45</v>
      </c>
      <c r="B9" t="s">
        <v>46</v>
      </c>
      <c r="C9" t="s">
        <v>47</v>
      </c>
      <c r="D9" t="s">
        <v>4</v>
      </c>
      <c r="E9">
        <v>49</v>
      </c>
    </row>
    <row r="10" spans="1:8" x14ac:dyDescent="0.25">
      <c r="A10" t="s">
        <v>38</v>
      </c>
      <c r="B10" t="s">
        <v>48</v>
      </c>
      <c r="C10" t="s">
        <v>49</v>
      </c>
      <c r="D10" t="s">
        <v>403</v>
      </c>
      <c r="E10">
        <v>41</v>
      </c>
    </row>
    <row r="11" spans="1:8" x14ac:dyDescent="0.25">
      <c r="A11" t="s">
        <v>38</v>
      </c>
      <c r="B11" t="s">
        <v>50</v>
      </c>
      <c r="C11" t="s">
        <v>51</v>
      </c>
      <c r="D11" t="s">
        <v>5</v>
      </c>
      <c r="E11">
        <v>48</v>
      </c>
    </row>
    <row r="12" spans="1:8" x14ac:dyDescent="0.25">
      <c r="A12" t="s">
        <v>52</v>
      </c>
      <c r="B12" t="s">
        <v>53</v>
      </c>
      <c r="C12" t="s">
        <v>54</v>
      </c>
      <c r="D12" t="s">
        <v>405</v>
      </c>
      <c r="E12">
        <v>25</v>
      </c>
    </row>
    <row r="13" spans="1:8" x14ac:dyDescent="0.25">
      <c r="A13" t="s">
        <v>38</v>
      </c>
      <c r="B13" t="s">
        <v>55</v>
      </c>
      <c r="C13" t="s">
        <v>56</v>
      </c>
      <c r="D13" t="s">
        <v>5</v>
      </c>
      <c r="E13">
        <v>20</v>
      </c>
    </row>
    <row r="14" spans="1:8" x14ac:dyDescent="0.25">
      <c r="A14" t="s">
        <v>57</v>
      </c>
      <c r="B14" t="s">
        <v>58</v>
      </c>
      <c r="C14" t="s">
        <v>59</v>
      </c>
      <c r="D14" t="s">
        <v>403</v>
      </c>
      <c r="E14">
        <v>55</v>
      </c>
    </row>
    <row r="15" spans="1:8" x14ac:dyDescent="0.25">
      <c r="A15" t="s">
        <v>60</v>
      </c>
      <c r="B15" t="s">
        <v>61</v>
      </c>
      <c r="C15" t="s">
        <v>62</v>
      </c>
      <c r="D15" t="s">
        <v>8</v>
      </c>
      <c r="E15">
        <v>24</v>
      </c>
    </row>
    <row r="16" spans="1:8" x14ac:dyDescent="0.25">
      <c r="A16" t="s">
        <v>63</v>
      </c>
      <c r="B16" t="s">
        <v>64</v>
      </c>
      <c r="C16" t="s">
        <v>65</v>
      </c>
      <c r="D16" t="s">
        <v>5</v>
      </c>
      <c r="E16">
        <v>37</v>
      </c>
    </row>
    <row r="17" spans="1:5" x14ac:dyDescent="0.25">
      <c r="A17" t="s">
        <v>66</v>
      </c>
      <c r="B17" t="s">
        <v>67</v>
      </c>
      <c r="C17" t="s">
        <v>68</v>
      </c>
      <c r="D17" t="s">
        <v>4</v>
      </c>
      <c r="E17">
        <v>42</v>
      </c>
    </row>
    <row r="18" spans="1:5" x14ac:dyDescent="0.25">
      <c r="A18" t="s">
        <v>69</v>
      </c>
      <c r="B18" t="s">
        <v>70</v>
      </c>
      <c r="C18" t="s">
        <v>71</v>
      </c>
      <c r="D18" t="s">
        <v>405</v>
      </c>
      <c r="E18">
        <v>49</v>
      </c>
    </row>
    <row r="19" spans="1:5" x14ac:dyDescent="0.25">
      <c r="A19" t="s">
        <v>72</v>
      </c>
      <c r="B19" t="s">
        <v>73</v>
      </c>
      <c r="C19" t="s">
        <v>74</v>
      </c>
      <c r="D19" t="s">
        <v>403</v>
      </c>
      <c r="E19">
        <v>47</v>
      </c>
    </row>
    <row r="20" spans="1:5" x14ac:dyDescent="0.25">
      <c r="A20" t="s">
        <v>75</v>
      </c>
      <c r="B20" t="s">
        <v>76</v>
      </c>
      <c r="C20" t="s">
        <v>77</v>
      </c>
      <c r="D20" t="s">
        <v>405</v>
      </c>
      <c r="E20">
        <v>47</v>
      </c>
    </row>
    <row r="21" spans="1:5" x14ac:dyDescent="0.25">
      <c r="A21" t="s">
        <v>78</v>
      </c>
      <c r="B21" t="s">
        <v>79</v>
      </c>
      <c r="C21" t="s">
        <v>80</v>
      </c>
      <c r="D21" t="s">
        <v>406</v>
      </c>
      <c r="E21">
        <v>62</v>
      </c>
    </row>
    <row r="22" spans="1:5" x14ac:dyDescent="0.25">
      <c r="A22" t="s">
        <v>81</v>
      </c>
      <c r="B22" t="s">
        <v>82</v>
      </c>
      <c r="C22" t="s">
        <v>83</v>
      </c>
      <c r="D22" t="s">
        <v>5</v>
      </c>
      <c r="E22">
        <v>62</v>
      </c>
    </row>
    <row r="23" spans="1:5" x14ac:dyDescent="0.25">
      <c r="A23" t="s">
        <v>84</v>
      </c>
      <c r="B23" t="s">
        <v>85</v>
      </c>
      <c r="C23" t="s">
        <v>86</v>
      </c>
      <c r="D23" t="s">
        <v>403</v>
      </c>
      <c r="E23">
        <v>24</v>
      </c>
    </row>
    <row r="24" spans="1:5" x14ac:dyDescent="0.25">
      <c r="A24" t="s">
        <v>87</v>
      </c>
      <c r="B24" t="s">
        <v>88</v>
      </c>
      <c r="C24" t="s">
        <v>89</v>
      </c>
      <c r="D24" t="s">
        <v>4</v>
      </c>
      <c r="E24">
        <v>46</v>
      </c>
    </row>
    <row r="25" spans="1:5" x14ac:dyDescent="0.25">
      <c r="A25" t="s">
        <v>90</v>
      </c>
      <c r="B25" t="s">
        <v>27</v>
      </c>
      <c r="C25" t="s">
        <v>91</v>
      </c>
      <c r="D25" t="s">
        <v>403</v>
      </c>
      <c r="E25">
        <v>65</v>
      </c>
    </row>
    <row r="26" spans="1:5" x14ac:dyDescent="0.25">
      <c r="A26" t="s">
        <v>92</v>
      </c>
      <c r="B26" t="s">
        <v>93</v>
      </c>
      <c r="C26" t="s">
        <v>94</v>
      </c>
      <c r="D26" t="s">
        <v>403</v>
      </c>
      <c r="E26">
        <v>60</v>
      </c>
    </row>
    <row r="27" spans="1:5" x14ac:dyDescent="0.25">
      <c r="A27" t="s">
        <v>95</v>
      </c>
      <c r="B27" t="s">
        <v>96</v>
      </c>
      <c r="C27" t="s">
        <v>97</v>
      </c>
      <c r="D27" t="s">
        <v>8</v>
      </c>
      <c r="E27">
        <v>41</v>
      </c>
    </row>
    <row r="28" spans="1:5" x14ac:dyDescent="0.25">
      <c r="A28" t="s">
        <v>98</v>
      </c>
      <c r="B28" t="s">
        <v>99</v>
      </c>
      <c r="C28" t="s">
        <v>100</v>
      </c>
      <c r="D28" t="s">
        <v>6</v>
      </c>
      <c r="E28">
        <v>54</v>
      </c>
    </row>
    <row r="29" spans="1:5" x14ac:dyDescent="0.25">
      <c r="A29" t="s">
        <v>101</v>
      </c>
      <c r="B29" t="s">
        <v>102</v>
      </c>
      <c r="C29" t="s">
        <v>103</v>
      </c>
      <c r="D29" t="s">
        <v>406</v>
      </c>
      <c r="E29">
        <v>37</v>
      </c>
    </row>
    <row r="30" spans="1:5" x14ac:dyDescent="0.25">
      <c r="A30" t="s">
        <v>104</v>
      </c>
      <c r="B30" t="s">
        <v>105</v>
      </c>
      <c r="C30" t="s">
        <v>106</v>
      </c>
      <c r="D30" t="s">
        <v>403</v>
      </c>
      <c r="E30">
        <v>61</v>
      </c>
    </row>
    <row r="31" spans="1:5" x14ac:dyDescent="0.25">
      <c r="A31" t="s">
        <v>107</v>
      </c>
      <c r="B31" t="s">
        <v>108</v>
      </c>
      <c r="C31" t="s">
        <v>109</v>
      </c>
      <c r="D31" t="s">
        <v>403</v>
      </c>
      <c r="E31">
        <v>47</v>
      </c>
    </row>
    <row r="32" spans="1:5" x14ac:dyDescent="0.25">
      <c r="A32" t="s">
        <v>95</v>
      </c>
      <c r="B32" t="s">
        <v>110</v>
      </c>
      <c r="C32" t="s">
        <v>111</v>
      </c>
      <c r="D32" t="s">
        <v>4</v>
      </c>
      <c r="E32">
        <v>49</v>
      </c>
    </row>
    <row r="33" spans="1:5" x14ac:dyDescent="0.25">
      <c r="A33" t="s">
        <v>112</v>
      </c>
      <c r="B33" t="s">
        <v>113</v>
      </c>
      <c r="C33" t="s">
        <v>114</v>
      </c>
      <c r="D33" t="s">
        <v>403</v>
      </c>
      <c r="E33">
        <v>23</v>
      </c>
    </row>
    <row r="34" spans="1:5" x14ac:dyDescent="0.25">
      <c r="A34" t="s">
        <v>115</v>
      </c>
      <c r="B34" t="s">
        <v>67</v>
      </c>
      <c r="C34" t="s">
        <v>116</v>
      </c>
      <c r="D34" t="s">
        <v>4</v>
      </c>
      <c r="E34">
        <v>41</v>
      </c>
    </row>
    <row r="35" spans="1:5" x14ac:dyDescent="0.25">
      <c r="A35" t="s">
        <v>117</v>
      </c>
      <c r="B35" t="s">
        <v>118</v>
      </c>
      <c r="C35" t="s">
        <v>119</v>
      </c>
      <c r="D35" t="s">
        <v>403</v>
      </c>
      <c r="E35">
        <v>35</v>
      </c>
    </row>
    <row r="36" spans="1:5" x14ac:dyDescent="0.25">
      <c r="A36" t="s">
        <v>120</v>
      </c>
      <c r="B36" t="s">
        <v>121</v>
      </c>
      <c r="C36" t="s">
        <v>122</v>
      </c>
      <c r="D36" t="s">
        <v>8</v>
      </c>
      <c r="E36">
        <v>23</v>
      </c>
    </row>
    <row r="37" spans="1:5" x14ac:dyDescent="0.25">
      <c r="A37" t="s">
        <v>123</v>
      </c>
      <c r="B37" t="s">
        <v>124</v>
      </c>
      <c r="C37" t="s">
        <v>125</v>
      </c>
      <c r="D37" t="s">
        <v>406</v>
      </c>
      <c r="E37">
        <v>62</v>
      </c>
    </row>
    <row r="38" spans="1:5" x14ac:dyDescent="0.25">
      <c r="A38" t="s">
        <v>126</v>
      </c>
      <c r="B38" t="s">
        <v>127</v>
      </c>
      <c r="C38" t="s">
        <v>128</v>
      </c>
      <c r="D38" t="s">
        <v>8</v>
      </c>
      <c r="E38">
        <v>55</v>
      </c>
    </row>
    <row r="39" spans="1:5" x14ac:dyDescent="0.25">
      <c r="A39" t="s">
        <v>129</v>
      </c>
      <c r="B39" t="s">
        <v>79</v>
      </c>
      <c r="C39" t="s">
        <v>130</v>
      </c>
      <c r="D39" t="s">
        <v>403</v>
      </c>
      <c r="E39">
        <v>40</v>
      </c>
    </row>
    <row r="40" spans="1:5" x14ac:dyDescent="0.25">
      <c r="A40" t="s">
        <v>131</v>
      </c>
      <c r="B40" t="s">
        <v>132</v>
      </c>
      <c r="C40" t="s">
        <v>133</v>
      </c>
      <c r="D40" t="s">
        <v>403</v>
      </c>
      <c r="E40">
        <v>28</v>
      </c>
    </row>
    <row r="41" spans="1:5" x14ac:dyDescent="0.25">
      <c r="A41" t="s">
        <v>134</v>
      </c>
      <c r="B41" t="s">
        <v>33</v>
      </c>
      <c r="C41" t="s">
        <v>135</v>
      </c>
      <c r="D41" t="s">
        <v>406</v>
      </c>
      <c r="E41">
        <v>44</v>
      </c>
    </row>
    <row r="42" spans="1:5" x14ac:dyDescent="0.25">
      <c r="A42" t="s">
        <v>95</v>
      </c>
      <c r="B42" t="s">
        <v>136</v>
      </c>
      <c r="C42" t="s">
        <v>137</v>
      </c>
      <c r="D42" t="s">
        <v>5</v>
      </c>
      <c r="E42">
        <v>55</v>
      </c>
    </row>
    <row r="43" spans="1:5" x14ac:dyDescent="0.25">
      <c r="A43" t="s">
        <v>138</v>
      </c>
      <c r="B43" t="s">
        <v>139</v>
      </c>
      <c r="C43" t="s">
        <v>140</v>
      </c>
      <c r="D43" t="s">
        <v>5</v>
      </c>
      <c r="E43">
        <v>39</v>
      </c>
    </row>
    <row r="44" spans="1:5" x14ac:dyDescent="0.25">
      <c r="A44" t="s">
        <v>81</v>
      </c>
      <c r="B44" t="s">
        <v>141</v>
      </c>
      <c r="C44" t="s">
        <v>142</v>
      </c>
      <c r="D44" t="s">
        <v>8</v>
      </c>
      <c r="E44">
        <v>34</v>
      </c>
    </row>
    <row r="45" spans="1:5" x14ac:dyDescent="0.25">
      <c r="A45" t="s">
        <v>143</v>
      </c>
      <c r="B45" t="s">
        <v>144</v>
      </c>
      <c r="C45" t="s">
        <v>145</v>
      </c>
      <c r="D45" t="s">
        <v>404</v>
      </c>
      <c r="E45">
        <v>57</v>
      </c>
    </row>
    <row r="46" spans="1:5" x14ac:dyDescent="0.25">
      <c r="A46" t="s">
        <v>81</v>
      </c>
      <c r="B46" t="s">
        <v>146</v>
      </c>
      <c r="C46" t="s">
        <v>147</v>
      </c>
      <c r="D46" t="s">
        <v>4</v>
      </c>
      <c r="E46">
        <v>29</v>
      </c>
    </row>
    <row r="47" spans="1:5" x14ac:dyDescent="0.25">
      <c r="A47" t="s">
        <v>148</v>
      </c>
      <c r="B47" t="s">
        <v>149</v>
      </c>
      <c r="C47" t="s">
        <v>150</v>
      </c>
      <c r="D47" t="s">
        <v>4</v>
      </c>
      <c r="E47">
        <v>58</v>
      </c>
    </row>
    <row r="48" spans="1:5" x14ac:dyDescent="0.25">
      <c r="A48" t="s">
        <v>151</v>
      </c>
      <c r="B48" t="s">
        <v>152</v>
      </c>
      <c r="C48" t="s">
        <v>153</v>
      </c>
      <c r="D48" t="s">
        <v>8</v>
      </c>
      <c r="E48">
        <v>54</v>
      </c>
    </row>
    <row r="49" spans="1:5" x14ac:dyDescent="0.25">
      <c r="A49" t="s">
        <v>154</v>
      </c>
      <c r="B49" t="s">
        <v>121</v>
      </c>
      <c r="C49" t="s">
        <v>155</v>
      </c>
      <c r="D49" t="s">
        <v>4</v>
      </c>
      <c r="E49">
        <v>46</v>
      </c>
    </row>
    <row r="50" spans="1:5" x14ac:dyDescent="0.25">
      <c r="A50" t="s">
        <v>156</v>
      </c>
      <c r="B50" t="s">
        <v>105</v>
      </c>
      <c r="C50" t="s">
        <v>157</v>
      </c>
      <c r="D50" t="s">
        <v>8</v>
      </c>
      <c r="E50">
        <v>44</v>
      </c>
    </row>
    <row r="51" spans="1:5" x14ac:dyDescent="0.25">
      <c r="A51" t="s">
        <v>158</v>
      </c>
      <c r="B51" t="s">
        <v>46</v>
      </c>
      <c r="C51" t="s">
        <v>159</v>
      </c>
      <c r="D51" t="s">
        <v>403</v>
      </c>
      <c r="E51">
        <v>56</v>
      </c>
    </row>
    <row r="52" spans="1:5" x14ac:dyDescent="0.25">
      <c r="A52" t="s">
        <v>95</v>
      </c>
      <c r="B52" t="s">
        <v>160</v>
      </c>
      <c r="C52" t="s">
        <v>161</v>
      </c>
      <c r="D52" t="s">
        <v>403</v>
      </c>
      <c r="E52">
        <v>37</v>
      </c>
    </row>
    <row r="53" spans="1:5" x14ac:dyDescent="0.25">
      <c r="A53" t="s">
        <v>162</v>
      </c>
      <c r="B53" t="s">
        <v>163</v>
      </c>
      <c r="C53" t="s">
        <v>164</v>
      </c>
      <c r="D53" t="s">
        <v>403</v>
      </c>
      <c r="E53">
        <v>27</v>
      </c>
    </row>
    <row r="54" spans="1:5" x14ac:dyDescent="0.25">
      <c r="A54" t="s">
        <v>81</v>
      </c>
      <c r="B54" t="s">
        <v>165</v>
      </c>
      <c r="C54" t="s">
        <v>166</v>
      </c>
      <c r="D54" t="s">
        <v>403</v>
      </c>
      <c r="E54">
        <v>58</v>
      </c>
    </row>
    <row r="55" spans="1:5" x14ac:dyDescent="0.25">
      <c r="A55" t="s">
        <v>38</v>
      </c>
      <c r="B55" t="s">
        <v>167</v>
      </c>
      <c r="C55" t="s">
        <v>168</v>
      </c>
      <c r="D55" t="s">
        <v>403</v>
      </c>
      <c r="E55">
        <v>30</v>
      </c>
    </row>
    <row r="56" spans="1:5" x14ac:dyDescent="0.25">
      <c r="A56" t="s">
        <v>169</v>
      </c>
      <c r="B56" t="s">
        <v>46</v>
      </c>
      <c r="C56" t="s">
        <v>170</v>
      </c>
      <c r="D56" t="s">
        <v>403</v>
      </c>
      <c r="E56">
        <v>38</v>
      </c>
    </row>
    <row r="57" spans="1:5" x14ac:dyDescent="0.25">
      <c r="A57" t="s">
        <v>171</v>
      </c>
      <c r="B57" t="s">
        <v>160</v>
      </c>
      <c r="C57" t="s">
        <v>172</v>
      </c>
      <c r="D57" t="s">
        <v>4</v>
      </c>
      <c r="E57">
        <v>38</v>
      </c>
    </row>
    <row r="58" spans="1:5" x14ac:dyDescent="0.25">
      <c r="A58" t="s">
        <v>173</v>
      </c>
      <c r="B58" t="s">
        <v>174</v>
      </c>
      <c r="C58" t="s">
        <v>175</v>
      </c>
      <c r="D58" t="s">
        <v>403</v>
      </c>
      <c r="E58">
        <v>53</v>
      </c>
    </row>
    <row r="59" spans="1:5" x14ac:dyDescent="0.25">
      <c r="A59" t="s">
        <v>176</v>
      </c>
      <c r="B59" t="s">
        <v>121</v>
      </c>
      <c r="C59" t="s">
        <v>177</v>
      </c>
      <c r="D59" t="s">
        <v>6</v>
      </c>
      <c r="E59">
        <v>29</v>
      </c>
    </row>
    <row r="60" spans="1:5" x14ac:dyDescent="0.25">
      <c r="A60" t="s">
        <v>178</v>
      </c>
      <c r="B60" t="s">
        <v>179</v>
      </c>
      <c r="C60" t="s">
        <v>180</v>
      </c>
      <c r="D60" t="s">
        <v>5</v>
      </c>
      <c r="E60">
        <v>60</v>
      </c>
    </row>
    <row r="61" spans="1:5" x14ac:dyDescent="0.25">
      <c r="A61" t="s">
        <v>181</v>
      </c>
      <c r="B61" t="s">
        <v>127</v>
      </c>
      <c r="C61" t="s">
        <v>182</v>
      </c>
      <c r="D61" t="s">
        <v>4</v>
      </c>
      <c r="E61">
        <v>33</v>
      </c>
    </row>
    <row r="62" spans="1:5" x14ac:dyDescent="0.25">
      <c r="A62" t="s">
        <v>183</v>
      </c>
      <c r="B62" t="s">
        <v>184</v>
      </c>
      <c r="C62" t="s">
        <v>185</v>
      </c>
      <c r="D62" t="s">
        <v>406</v>
      </c>
      <c r="E62">
        <v>61</v>
      </c>
    </row>
    <row r="63" spans="1:5" x14ac:dyDescent="0.25">
      <c r="A63" t="s">
        <v>38</v>
      </c>
      <c r="B63" t="s">
        <v>132</v>
      </c>
      <c r="C63" t="s">
        <v>186</v>
      </c>
      <c r="D63" t="s">
        <v>403</v>
      </c>
      <c r="E63">
        <v>55</v>
      </c>
    </row>
    <row r="64" spans="1:5" x14ac:dyDescent="0.25">
      <c r="A64" t="s">
        <v>187</v>
      </c>
      <c r="B64" t="s">
        <v>188</v>
      </c>
      <c r="C64" t="s">
        <v>189</v>
      </c>
      <c r="D64" t="s">
        <v>4</v>
      </c>
      <c r="E64">
        <v>60</v>
      </c>
    </row>
    <row r="65" spans="1:5" x14ac:dyDescent="0.25">
      <c r="A65" t="s">
        <v>190</v>
      </c>
      <c r="B65" t="s">
        <v>93</v>
      </c>
      <c r="C65" t="s">
        <v>191</v>
      </c>
      <c r="D65" t="s">
        <v>403</v>
      </c>
      <c r="E65">
        <v>49</v>
      </c>
    </row>
    <row r="66" spans="1:5" x14ac:dyDescent="0.25">
      <c r="A66" t="s">
        <v>92</v>
      </c>
      <c r="B66" t="s">
        <v>192</v>
      </c>
      <c r="C66" t="s">
        <v>193</v>
      </c>
      <c r="D66" t="s">
        <v>5</v>
      </c>
      <c r="E66">
        <v>45</v>
      </c>
    </row>
    <row r="67" spans="1:5" x14ac:dyDescent="0.25">
      <c r="A67" t="s">
        <v>194</v>
      </c>
      <c r="B67" t="s">
        <v>195</v>
      </c>
      <c r="C67" t="s">
        <v>196</v>
      </c>
      <c r="D67" t="s">
        <v>403</v>
      </c>
      <c r="E67">
        <v>55</v>
      </c>
    </row>
    <row r="68" spans="1:5" x14ac:dyDescent="0.25">
      <c r="A68" t="s">
        <v>95</v>
      </c>
      <c r="B68" t="s">
        <v>197</v>
      </c>
      <c r="C68" t="s">
        <v>198</v>
      </c>
      <c r="D68" t="s">
        <v>404</v>
      </c>
      <c r="E68">
        <v>41</v>
      </c>
    </row>
    <row r="69" spans="1:5" x14ac:dyDescent="0.25">
      <c r="A69" t="s">
        <v>199</v>
      </c>
      <c r="B69" t="s">
        <v>200</v>
      </c>
      <c r="C69" t="s">
        <v>201</v>
      </c>
      <c r="D69" t="s">
        <v>6</v>
      </c>
      <c r="E69">
        <v>46</v>
      </c>
    </row>
    <row r="70" spans="1:5" x14ac:dyDescent="0.25">
      <c r="A70" t="s">
        <v>202</v>
      </c>
      <c r="B70" t="s">
        <v>203</v>
      </c>
      <c r="C70" t="s">
        <v>204</v>
      </c>
      <c r="D70" t="s">
        <v>4</v>
      </c>
      <c r="E70">
        <v>62</v>
      </c>
    </row>
    <row r="71" spans="1:5" x14ac:dyDescent="0.25">
      <c r="A71" t="s">
        <v>205</v>
      </c>
      <c r="B71" t="s">
        <v>206</v>
      </c>
      <c r="C71" t="s">
        <v>207</v>
      </c>
      <c r="D71" t="s">
        <v>403</v>
      </c>
      <c r="E71">
        <v>46</v>
      </c>
    </row>
    <row r="72" spans="1:5" x14ac:dyDescent="0.25">
      <c r="A72" t="s">
        <v>208</v>
      </c>
      <c r="B72" t="s">
        <v>209</v>
      </c>
      <c r="C72" t="s">
        <v>210</v>
      </c>
      <c r="D72" t="s">
        <v>8</v>
      </c>
      <c r="E72">
        <v>45</v>
      </c>
    </row>
    <row r="73" spans="1:5" x14ac:dyDescent="0.25">
      <c r="A73" t="s">
        <v>211</v>
      </c>
      <c r="B73" t="s">
        <v>212</v>
      </c>
      <c r="C73" t="s">
        <v>213</v>
      </c>
      <c r="D73" t="s">
        <v>406</v>
      </c>
      <c r="E73">
        <v>24</v>
      </c>
    </row>
    <row r="74" spans="1:5" x14ac:dyDescent="0.25">
      <c r="A74" t="s">
        <v>214</v>
      </c>
      <c r="B74" t="s">
        <v>174</v>
      </c>
      <c r="C74" t="s">
        <v>215</v>
      </c>
      <c r="D74" t="s">
        <v>403</v>
      </c>
      <c r="E74">
        <v>39</v>
      </c>
    </row>
    <row r="75" spans="1:5" x14ac:dyDescent="0.25">
      <c r="A75" t="s">
        <v>38</v>
      </c>
      <c r="B75" t="s">
        <v>216</v>
      </c>
      <c r="C75" t="s">
        <v>217</v>
      </c>
      <c r="D75" t="s">
        <v>8</v>
      </c>
      <c r="E75">
        <v>50</v>
      </c>
    </row>
    <row r="76" spans="1:5" x14ac:dyDescent="0.25">
      <c r="A76" t="s">
        <v>81</v>
      </c>
      <c r="B76" t="s">
        <v>218</v>
      </c>
      <c r="C76" t="s">
        <v>219</v>
      </c>
      <c r="D76" t="s">
        <v>4</v>
      </c>
      <c r="E76">
        <v>51</v>
      </c>
    </row>
    <row r="77" spans="1:5" x14ac:dyDescent="0.25">
      <c r="A77" t="s">
        <v>95</v>
      </c>
      <c r="B77" t="s">
        <v>220</v>
      </c>
      <c r="C77" t="s">
        <v>221</v>
      </c>
      <c r="D77" t="s">
        <v>6</v>
      </c>
      <c r="E77">
        <v>43</v>
      </c>
    </row>
    <row r="78" spans="1:5" x14ac:dyDescent="0.25">
      <c r="A78" t="s">
        <v>222</v>
      </c>
      <c r="B78" t="s">
        <v>184</v>
      </c>
      <c r="C78" t="s">
        <v>223</v>
      </c>
      <c r="D78" t="s">
        <v>6</v>
      </c>
      <c r="E78">
        <v>31</v>
      </c>
    </row>
    <row r="79" spans="1:5" x14ac:dyDescent="0.25">
      <c r="A79" t="s">
        <v>81</v>
      </c>
      <c r="B79" t="s">
        <v>224</v>
      </c>
      <c r="C79" t="s">
        <v>225</v>
      </c>
      <c r="D79" t="s">
        <v>6</v>
      </c>
      <c r="E79">
        <v>49</v>
      </c>
    </row>
    <row r="80" spans="1:5" x14ac:dyDescent="0.25">
      <c r="A80" t="s">
        <v>38</v>
      </c>
      <c r="B80" t="s">
        <v>226</v>
      </c>
      <c r="C80" t="s">
        <v>227</v>
      </c>
      <c r="D80" t="s">
        <v>4</v>
      </c>
      <c r="E80">
        <v>34</v>
      </c>
    </row>
    <row r="81" spans="1:5" x14ac:dyDescent="0.25">
      <c r="A81" t="s">
        <v>95</v>
      </c>
      <c r="B81" t="s">
        <v>228</v>
      </c>
      <c r="C81" t="s">
        <v>229</v>
      </c>
      <c r="D81" t="s">
        <v>403</v>
      </c>
      <c r="E81">
        <v>52</v>
      </c>
    </row>
    <row r="82" spans="1:5" x14ac:dyDescent="0.25">
      <c r="A82" t="s">
        <v>81</v>
      </c>
      <c r="B82" t="s">
        <v>230</v>
      </c>
      <c r="C82" t="s">
        <v>231</v>
      </c>
      <c r="D82" t="s">
        <v>6</v>
      </c>
      <c r="E82">
        <v>63</v>
      </c>
    </row>
    <row r="83" spans="1:5" x14ac:dyDescent="0.25">
      <c r="A83" t="s">
        <v>232</v>
      </c>
      <c r="B83" t="s">
        <v>233</v>
      </c>
      <c r="C83" t="s">
        <v>234</v>
      </c>
      <c r="D83" t="s">
        <v>403</v>
      </c>
      <c r="E83">
        <v>33</v>
      </c>
    </row>
    <row r="84" spans="1:5" x14ac:dyDescent="0.25">
      <c r="A84" t="s">
        <v>95</v>
      </c>
      <c r="B84" t="s">
        <v>235</v>
      </c>
      <c r="C84" t="s">
        <v>236</v>
      </c>
      <c r="D84" t="s">
        <v>403</v>
      </c>
      <c r="E84">
        <v>40</v>
      </c>
    </row>
    <row r="85" spans="1:5" x14ac:dyDescent="0.25">
      <c r="A85" t="s">
        <v>38</v>
      </c>
      <c r="B85" t="s">
        <v>118</v>
      </c>
      <c r="C85" t="s">
        <v>237</v>
      </c>
      <c r="D85" t="s">
        <v>405</v>
      </c>
      <c r="E85">
        <v>60</v>
      </c>
    </row>
    <row r="86" spans="1:5" x14ac:dyDescent="0.25">
      <c r="A86" t="s">
        <v>81</v>
      </c>
      <c r="B86" t="s">
        <v>238</v>
      </c>
      <c r="C86" t="s">
        <v>239</v>
      </c>
      <c r="D86" t="s">
        <v>4</v>
      </c>
      <c r="E86">
        <v>64</v>
      </c>
    </row>
    <row r="87" spans="1:5" x14ac:dyDescent="0.25">
      <c r="A87" t="s">
        <v>240</v>
      </c>
      <c r="B87" t="s">
        <v>121</v>
      </c>
      <c r="C87" t="s">
        <v>241</v>
      </c>
      <c r="D87" t="s">
        <v>4</v>
      </c>
      <c r="E87">
        <v>35</v>
      </c>
    </row>
    <row r="88" spans="1:5" x14ac:dyDescent="0.25">
      <c r="A88" t="s">
        <v>242</v>
      </c>
      <c r="B88" t="s">
        <v>27</v>
      </c>
      <c r="C88" t="s">
        <v>243</v>
      </c>
      <c r="D88" t="s">
        <v>5</v>
      </c>
      <c r="E88">
        <v>23</v>
      </c>
    </row>
    <row r="89" spans="1:5" x14ac:dyDescent="0.25">
      <c r="A89" t="s">
        <v>95</v>
      </c>
      <c r="B89" t="s">
        <v>244</v>
      </c>
      <c r="C89" t="s">
        <v>245</v>
      </c>
      <c r="D89" t="s">
        <v>5</v>
      </c>
      <c r="E89">
        <v>64</v>
      </c>
    </row>
    <row r="90" spans="1:5" x14ac:dyDescent="0.25">
      <c r="A90" t="s">
        <v>246</v>
      </c>
      <c r="B90" t="s">
        <v>113</v>
      </c>
      <c r="C90" t="s">
        <v>247</v>
      </c>
      <c r="D90" t="s">
        <v>6</v>
      </c>
      <c r="E90">
        <v>21</v>
      </c>
    </row>
    <row r="91" spans="1:5" x14ac:dyDescent="0.25">
      <c r="A91" t="s">
        <v>248</v>
      </c>
      <c r="B91" t="s">
        <v>249</v>
      </c>
      <c r="C91" t="s">
        <v>250</v>
      </c>
      <c r="D91" t="s">
        <v>403</v>
      </c>
      <c r="E91">
        <v>31</v>
      </c>
    </row>
    <row r="92" spans="1:5" x14ac:dyDescent="0.25">
      <c r="A92" t="s">
        <v>251</v>
      </c>
      <c r="B92" t="s">
        <v>228</v>
      </c>
      <c r="C92" t="s">
        <v>252</v>
      </c>
      <c r="D92" t="s">
        <v>403</v>
      </c>
      <c r="E92">
        <v>27</v>
      </c>
    </row>
    <row r="93" spans="1:5" x14ac:dyDescent="0.25">
      <c r="A93" t="s">
        <v>38</v>
      </c>
      <c r="B93" t="s">
        <v>93</v>
      </c>
      <c r="C93" t="s">
        <v>253</v>
      </c>
      <c r="D93" t="s">
        <v>8</v>
      </c>
      <c r="E93">
        <v>59</v>
      </c>
    </row>
    <row r="94" spans="1:5" x14ac:dyDescent="0.25">
      <c r="A94" t="s">
        <v>254</v>
      </c>
      <c r="B94" t="s">
        <v>113</v>
      </c>
      <c r="C94" t="s">
        <v>255</v>
      </c>
      <c r="D94" t="s">
        <v>8</v>
      </c>
      <c r="E94">
        <v>41</v>
      </c>
    </row>
    <row r="95" spans="1:5" x14ac:dyDescent="0.25">
      <c r="A95" t="s">
        <v>38</v>
      </c>
      <c r="B95" t="s">
        <v>256</v>
      </c>
      <c r="C95" t="s">
        <v>257</v>
      </c>
      <c r="D95" t="s">
        <v>6</v>
      </c>
      <c r="E95">
        <v>47</v>
      </c>
    </row>
    <row r="96" spans="1:5" x14ac:dyDescent="0.25">
      <c r="A96" t="s">
        <v>258</v>
      </c>
      <c r="B96" t="s">
        <v>174</v>
      </c>
      <c r="C96" t="s">
        <v>259</v>
      </c>
      <c r="D96" t="s">
        <v>403</v>
      </c>
      <c r="E96">
        <v>51</v>
      </c>
    </row>
    <row r="97" spans="1:5" x14ac:dyDescent="0.25">
      <c r="A97" t="s">
        <v>260</v>
      </c>
      <c r="B97" t="s">
        <v>132</v>
      </c>
      <c r="C97" t="s">
        <v>261</v>
      </c>
      <c r="D97" t="s">
        <v>4</v>
      </c>
      <c r="E97">
        <v>23</v>
      </c>
    </row>
    <row r="98" spans="1:5" x14ac:dyDescent="0.25">
      <c r="A98" t="s">
        <v>95</v>
      </c>
      <c r="B98" t="s">
        <v>262</v>
      </c>
      <c r="C98" t="s">
        <v>263</v>
      </c>
      <c r="D98" t="s">
        <v>406</v>
      </c>
      <c r="E98">
        <v>46</v>
      </c>
    </row>
    <row r="99" spans="1:5" x14ac:dyDescent="0.25">
      <c r="A99" t="s">
        <v>264</v>
      </c>
      <c r="B99" t="s">
        <v>265</v>
      </c>
      <c r="C99" t="s">
        <v>266</v>
      </c>
      <c r="D99" t="s">
        <v>4</v>
      </c>
      <c r="E99">
        <v>47</v>
      </c>
    </row>
    <row r="100" spans="1:5" x14ac:dyDescent="0.25">
      <c r="A100" t="s">
        <v>267</v>
      </c>
      <c r="B100" t="s">
        <v>113</v>
      </c>
      <c r="C100" t="s">
        <v>268</v>
      </c>
      <c r="D100" t="s">
        <v>403</v>
      </c>
      <c r="E100">
        <v>65</v>
      </c>
    </row>
    <row r="101" spans="1:5" x14ac:dyDescent="0.25">
      <c r="A101" t="s">
        <v>81</v>
      </c>
      <c r="B101" t="s">
        <v>88</v>
      </c>
      <c r="C101" t="s">
        <v>269</v>
      </c>
      <c r="D101" t="s">
        <v>403</v>
      </c>
      <c r="E101">
        <v>33</v>
      </c>
    </row>
    <row r="102" spans="1:5" x14ac:dyDescent="0.25">
      <c r="A102" t="s">
        <v>270</v>
      </c>
      <c r="B102" t="s">
        <v>30</v>
      </c>
      <c r="C102" t="s">
        <v>271</v>
      </c>
      <c r="D102" t="s">
        <v>403</v>
      </c>
      <c r="E102">
        <v>35</v>
      </c>
    </row>
    <row r="103" spans="1:5" x14ac:dyDescent="0.25">
      <c r="A103" t="s">
        <v>272</v>
      </c>
      <c r="B103" t="s">
        <v>273</v>
      </c>
      <c r="C103" t="s">
        <v>274</v>
      </c>
      <c r="D103" t="s">
        <v>404</v>
      </c>
      <c r="E103">
        <v>29</v>
      </c>
    </row>
    <row r="104" spans="1:5" x14ac:dyDescent="0.25">
      <c r="A104" t="s">
        <v>275</v>
      </c>
      <c r="B104" t="s">
        <v>276</v>
      </c>
      <c r="C104" t="s">
        <v>277</v>
      </c>
      <c r="D104" t="s">
        <v>405</v>
      </c>
      <c r="E104">
        <v>54</v>
      </c>
    </row>
    <row r="105" spans="1:5" x14ac:dyDescent="0.25">
      <c r="A105" t="s">
        <v>278</v>
      </c>
      <c r="B105" t="s">
        <v>279</v>
      </c>
      <c r="C105" t="s">
        <v>280</v>
      </c>
      <c r="D105" t="s">
        <v>403</v>
      </c>
      <c r="E105">
        <v>58</v>
      </c>
    </row>
    <row r="106" spans="1:5" x14ac:dyDescent="0.25">
      <c r="A106" t="s">
        <v>281</v>
      </c>
      <c r="B106" t="s">
        <v>127</v>
      </c>
      <c r="C106" t="s">
        <v>282</v>
      </c>
      <c r="D106" t="s">
        <v>5</v>
      </c>
      <c r="E106">
        <v>65</v>
      </c>
    </row>
    <row r="107" spans="1:5" x14ac:dyDescent="0.25">
      <c r="A107" t="s">
        <v>283</v>
      </c>
      <c r="B107" t="s">
        <v>276</v>
      </c>
      <c r="C107" t="s">
        <v>284</v>
      </c>
      <c r="D107" t="s">
        <v>403</v>
      </c>
      <c r="E107">
        <v>40</v>
      </c>
    </row>
    <row r="108" spans="1:5" x14ac:dyDescent="0.25">
      <c r="A108" t="s">
        <v>285</v>
      </c>
      <c r="B108" t="s">
        <v>105</v>
      </c>
      <c r="C108" t="s">
        <v>286</v>
      </c>
      <c r="D108" t="s">
        <v>403</v>
      </c>
      <c r="E108">
        <v>61</v>
      </c>
    </row>
    <row r="109" spans="1:5" x14ac:dyDescent="0.25">
      <c r="A109" t="s">
        <v>287</v>
      </c>
      <c r="B109" t="s">
        <v>265</v>
      </c>
      <c r="C109" t="s">
        <v>288</v>
      </c>
      <c r="D109" t="s">
        <v>6</v>
      </c>
      <c r="E109">
        <v>36</v>
      </c>
    </row>
    <row r="110" spans="1:5" x14ac:dyDescent="0.25">
      <c r="A110" t="s">
        <v>289</v>
      </c>
      <c r="B110" t="s">
        <v>290</v>
      </c>
      <c r="C110" t="s">
        <v>291</v>
      </c>
      <c r="D110" t="s">
        <v>403</v>
      </c>
      <c r="E110">
        <v>46</v>
      </c>
    </row>
    <row r="111" spans="1:5" x14ac:dyDescent="0.25">
      <c r="A111" t="s">
        <v>292</v>
      </c>
      <c r="B111" t="s">
        <v>293</v>
      </c>
      <c r="C111" t="s">
        <v>294</v>
      </c>
      <c r="D111" t="s">
        <v>4</v>
      </c>
      <c r="E111">
        <v>61</v>
      </c>
    </row>
    <row r="112" spans="1:5" x14ac:dyDescent="0.25">
      <c r="A112" t="s">
        <v>295</v>
      </c>
      <c r="B112" t="s">
        <v>296</v>
      </c>
      <c r="C112" t="s">
        <v>297</v>
      </c>
      <c r="D112" t="s">
        <v>403</v>
      </c>
      <c r="E112">
        <v>43</v>
      </c>
    </row>
    <row r="113" spans="1:5" x14ac:dyDescent="0.25">
      <c r="A113" t="s">
        <v>298</v>
      </c>
      <c r="B113" t="s">
        <v>299</v>
      </c>
      <c r="C113" t="s">
        <v>300</v>
      </c>
      <c r="D113" t="s">
        <v>405</v>
      </c>
      <c r="E113">
        <v>38</v>
      </c>
    </row>
    <row r="114" spans="1:5" x14ac:dyDescent="0.25">
      <c r="A114" t="s">
        <v>301</v>
      </c>
      <c r="B114" t="s">
        <v>200</v>
      </c>
      <c r="C114" t="s">
        <v>302</v>
      </c>
      <c r="D114" t="s">
        <v>403</v>
      </c>
      <c r="E114">
        <v>61</v>
      </c>
    </row>
    <row r="115" spans="1:5" x14ac:dyDescent="0.25">
      <c r="A115" t="s">
        <v>303</v>
      </c>
      <c r="B115" t="s">
        <v>36</v>
      </c>
      <c r="C115" t="s">
        <v>304</v>
      </c>
      <c r="D115" t="s">
        <v>405</v>
      </c>
      <c r="E115">
        <v>36</v>
      </c>
    </row>
    <row r="116" spans="1:5" x14ac:dyDescent="0.25">
      <c r="A116" t="s">
        <v>95</v>
      </c>
      <c r="B116" t="s">
        <v>188</v>
      </c>
      <c r="C116" t="s">
        <v>305</v>
      </c>
      <c r="D116" t="s">
        <v>403</v>
      </c>
      <c r="E116">
        <v>34</v>
      </c>
    </row>
    <row r="117" spans="1:5" x14ac:dyDescent="0.25">
      <c r="A117" t="s">
        <v>306</v>
      </c>
      <c r="B117" t="s">
        <v>307</v>
      </c>
      <c r="C117" t="s">
        <v>308</v>
      </c>
      <c r="D117" t="s">
        <v>4</v>
      </c>
      <c r="E117">
        <v>24</v>
      </c>
    </row>
    <row r="118" spans="1:5" x14ac:dyDescent="0.25">
      <c r="A118" t="s">
        <v>309</v>
      </c>
      <c r="B118" t="s">
        <v>310</v>
      </c>
      <c r="C118" t="s">
        <v>311</v>
      </c>
      <c r="D118" t="s">
        <v>403</v>
      </c>
      <c r="E118">
        <v>62</v>
      </c>
    </row>
    <row r="119" spans="1:5" x14ac:dyDescent="0.25">
      <c r="A119" t="s">
        <v>312</v>
      </c>
      <c r="B119" t="s">
        <v>313</v>
      </c>
      <c r="C119" t="s">
        <v>314</v>
      </c>
      <c r="D119" t="s">
        <v>5</v>
      </c>
      <c r="E119">
        <v>32</v>
      </c>
    </row>
    <row r="120" spans="1:5" x14ac:dyDescent="0.25">
      <c r="A120" t="s">
        <v>315</v>
      </c>
      <c r="B120" t="s">
        <v>276</v>
      </c>
      <c r="C120" t="s">
        <v>316</v>
      </c>
      <c r="D120" t="s">
        <v>4</v>
      </c>
      <c r="E120">
        <v>39</v>
      </c>
    </row>
    <row r="121" spans="1:5" x14ac:dyDescent="0.25">
      <c r="A121" t="s">
        <v>317</v>
      </c>
      <c r="B121" t="s">
        <v>105</v>
      </c>
      <c r="C121" t="s">
        <v>318</v>
      </c>
      <c r="D121" t="s">
        <v>5</v>
      </c>
      <c r="E121">
        <v>63</v>
      </c>
    </row>
    <row r="122" spans="1:5" x14ac:dyDescent="0.25">
      <c r="A122" t="s">
        <v>319</v>
      </c>
      <c r="B122" t="s">
        <v>174</v>
      </c>
      <c r="C122" t="s">
        <v>320</v>
      </c>
      <c r="D122" t="s">
        <v>4</v>
      </c>
      <c r="E122">
        <v>41</v>
      </c>
    </row>
    <row r="123" spans="1:5" x14ac:dyDescent="0.25">
      <c r="A123" t="s">
        <v>321</v>
      </c>
      <c r="B123" t="s">
        <v>99</v>
      </c>
      <c r="C123" t="s">
        <v>322</v>
      </c>
      <c r="D123" t="s">
        <v>4</v>
      </c>
      <c r="E123">
        <v>26</v>
      </c>
    </row>
    <row r="124" spans="1:5" x14ac:dyDescent="0.25">
      <c r="A124" t="s">
        <v>323</v>
      </c>
      <c r="B124" t="s">
        <v>33</v>
      </c>
      <c r="C124" t="s">
        <v>324</v>
      </c>
      <c r="D124" t="s">
        <v>8</v>
      </c>
      <c r="E124">
        <v>39</v>
      </c>
    </row>
    <row r="125" spans="1:5" x14ac:dyDescent="0.25">
      <c r="A125" t="s">
        <v>325</v>
      </c>
      <c r="B125" t="s">
        <v>33</v>
      </c>
      <c r="C125" t="s">
        <v>326</v>
      </c>
      <c r="D125" t="s">
        <v>405</v>
      </c>
      <c r="E125">
        <v>61</v>
      </c>
    </row>
    <row r="126" spans="1:5" x14ac:dyDescent="0.25">
      <c r="A126" t="s">
        <v>327</v>
      </c>
      <c r="B126" t="s">
        <v>328</v>
      </c>
      <c r="C126" t="s">
        <v>329</v>
      </c>
      <c r="D126" t="s">
        <v>4</v>
      </c>
      <c r="E126">
        <v>64</v>
      </c>
    </row>
    <row r="127" spans="1:5" x14ac:dyDescent="0.25">
      <c r="A127" t="s">
        <v>330</v>
      </c>
      <c r="B127" t="s">
        <v>127</v>
      </c>
      <c r="C127" t="s">
        <v>331</v>
      </c>
      <c r="D127" t="s">
        <v>4</v>
      </c>
      <c r="E127">
        <v>24</v>
      </c>
    </row>
    <row r="128" spans="1:5" x14ac:dyDescent="0.25">
      <c r="A128" t="s">
        <v>332</v>
      </c>
      <c r="B128" t="s">
        <v>30</v>
      </c>
      <c r="C128" t="s">
        <v>333</v>
      </c>
      <c r="D128" t="s">
        <v>6</v>
      </c>
      <c r="E128">
        <v>52</v>
      </c>
    </row>
    <row r="129" spans="1:5" x14ac:dyDescent="0.25">
      <c r="A129" t="s">
        <v>334</v>
      </c>
      <c r="B129" t="s">
        <v>113</v>
      </c>
      <c r="C129" t="s">
        <v>335</v>
      </c>
      <c r="D129" t="s">
        <v>6</v>
      </c>
      <c r="E129">
        <v>60</v>
      </c>
    </row>
    <row r="130" spans="1:5" x14ac:dyDescent="0.25">
      <c r="A130" t="s">
        <v>81</v>
      </c>
      <c r="B130" t="s">
        <v>336</v>
      </c>
      <c r="C130" t="s">
        <v>337</v>
      </c>
      <c r="D130" t="s">
        <v>403</v>
      </c>
      <c r="E130">
        <v>32</v>
      </c>
    </row>
    <row r="131" spans="1:5" x14ac:dyDescent="0.25">
      <c r="A131" t="s">
        <v>338</v>
      </c>
      <c r="B131" t="s">
        <v>79</v>
      </c>
      <c r="C131" t="s">
        <v>339</v>
      </c>
      <c r="D131" t="s">
        <v>403</v>
      </c>
      <c r="E131">
        <v>39</v>
      </c>
    </row>
    <row r="132" spans="1:5" x14ac:dyDescent="0.25">
      <c r="A132" t="s">
        <v>340</v>
      </c>
      <c r="B132" t="s">
        <v>341</v>
      </c>
      <c r="C132" t="s">
        <v>342</v>
      </c>
      <c r="D132" t="s">
        <v>403</v>
      </c>
      <c r="E132">
        <v>46</v>
      </c>
    </row>
    <row r="133" spans="1:5" x14ac:dyDescent="0.25">
      <c r="A133" t="s">
        <v>38</v>
      </c>
      <c r="B133" t="s">
        <v>343</v>
      </c>
      <c r="C133" t="s">
        <v>344</v>
      </c>
      <c r="D133" t="s">
        <v>4</v>
      </c>
      <c r="E133">
        <v>30</v>
      </c>
    </row>
    <row r="134" spans="1:5" x14ac:dyDescent="0.25">
      <c r="A134" t="s">
        <v>345</v>
      </c>
      <c r="B134" t="s">
        <v>346</v>
      </c>
      <c r="C134" t="s">
        <v>347</v>
      </c>
      <c r="D134" t="s">
        <v>5</v>
      </c>
      <c r="E134">
        <v>38</v>
      </c>
    </row>
    <row r="135" spans="1:5" x14ac:dyDescent="0.25">
      <c r="A135" t="s">
        <v>348</v>
      </c>
      <c r="B135" t="s">
        <v>184</v>
      </c>
      <c r="C135" t="s">
        <v>349</v>
      </c>
      <c r="D135" t="s">
        <v>403</v>
      </c>
      <c r="E135">
        <v>42</v>
      </c>
    </row>
    <row r="136" spans="1:5" x14ac:dyDescent="0.25">
      <c r="A136" t="s">
        <v>350</v>
      </c>
      <c r="B136" t="s">
        <v>79</v>
      </c>
      <c r="C136" t="s">
        <v>351</v>
      </c>
      <c r="D136" t="s">
        <v>403</v>
      </c>
      <c r="E136">
        <v>56</v>
      </c>
    </row>
    <row r="137" spans="1:5" x14ac:dyDescent="0.25">
      <c r="A137" t="s">
        <v>352</v>
      </c>
      <c r="B137" t="s">
        <v>353</v>
      </c>
      <c r="C137" t="s">
        <v>354</v>
      </c>
      <c r="D137" t="s">
        <v>404</v>
      </c>
      <c r="E137">
        <v>26</v>
      </c>
    </row>
    <row r="138" spans="1:5" x14ac:dyDescent="0.25">
      <c r="A138" t="s">
        <v>355</v>
      </c>
      <c r="B138" t="s">
        <v>356</v>
      </c>
      <c r="C138" t="s">
        <v>357</v>
      </c>
      <c r="D138" t="s">
        <v>5</v>
      </c>
      <c r="E138">
        <v>60</v>
      </c>
    </row>
    <row r="139" spans="1:5" x14ac:dyDescent="0.25">
      <c r="A139" t="s">
        <v>358</v>
      </c>
      <c r="B139" t="s">
        <v>200</v>
      </c>
      <c r="C139" t="s">
        <v>359</v>
      </c>
      <c r="D139" t="s">
        <v>405</v>
      </c>
      <c r="E139">
        <v>43</v>
      </c>
    </row>
    <row r="140" spans="1:5" x14ac:dyDescent="0.25">
      <c r="A140" t="s">
        <v>360</v>
      </c>
      <c r="B140" t="s">
        <v>184</v>
      </c>
      <c r="C140" t="s">
        <v>361</v>
      </c>
      <c r="D140" t="s">
        <v>406</v>
      </c>
      <c r="E140">
        <v>42</v>
      </c>
    </row>
    <row r="141" spans="1:5" x14ac:dyDescent="0.25">
      <c r="A141" t="s">
        <v>362</v>
      </c>
      <c r="B141" t="s">
        <v>363</v>
      </c>
      <c r="C141" t="s">
        <v>364</v>
      </c>
      <c r="D141" t="s">
        <v>4</v>
      </c>
      <c r="E141">
        <v>44</v>
      </c>
    </row>
    <row r="142" spans="1:5" x14ac:dyDescent="0.25">
      <c r="A142" t="s">
        <v>81</v>
      </c>
      <c r="B142" t="s">
        <v>365</v>
      </c>
      <c r="C142" t="s">
        <v>366</v>
      </c>
      <c r="D142" t="s">
        <v>404</v>
      </c>
      <c r="E142">
        <v>20</v>
      </c>
    </row>
    <row r="143" spans="1:5" x14ac:dyDescent="0.25">
      <c r="A143" t="s">
        <v>81</v>
      </c>
      <c r="B143" t="s">
        <v>265</v>
      </c>
      <c r="C143" t="s">
        <v>367</v>
      </c>
      <c r="D143" t="s">
        <v>4</v>
      </c>
      <c r="E143">
        <v>24</v>
      </c>
    </row>
    <row r="144" spans="1:5" x14ac:dyDescent="0.25">
      <c r="A144" t="s">
        <v>95</v>
      </c>
      <c r="B144" t="s">
        <v>368</v>
      </c>
      <c r="C144" t="s">
        <v>369</v>
      </c>
      <c r="D144" t="s">
        <v>6</v>
      </c>
      <c r="E144">
        <v>25</v>
      </c>
    </row>
    <row r="145" spans="1:5" x14ac:dyDescent="0.25">
      <c r="A145" t="s">
        <v>370</v>
      </c>
      <c r="B145" t="s">
        <v>371</v>
      </c>
      <c r="C145" t="s">
        <v>372</v>
      </c>
      <c r="D145" t="s">
        <v>5</v>
      </c>
      <c r="E145">
        <v>34</v>
      </c>
    </row>
    <row r="146" spans="1:5" x14ac:dyDescent="0.25">
      <c r="A146" t="s">
        <v>373</v>
      </c>
      <c r="B146" t="s">
        <v>262</v>
      </c>
      <c r="C146" t="s">
        <v>374</v>
      </c>
      <c r="D146" t="s">
        <v>403</v>
      </c>
      <c r="E146">
        <v>28</v>
      </c>
    </row>
    <row r="147" spans="1:5" x14ac:dyDescent="0.25">
      <c r="A147" t="s">
        <v>375</v>
      </c>
      <c r="B147" t="s">
        <v>118</v>
      </c>
      <c r="C147" t="s">
        <v>376</v>
      </c>
      <c r="D147" t="s">
        <v>5</v>
      </c>
      <c r="E147">
        <v>39</v>
      </c>
    </row>
    <row r="148" spans="1:5" x14ac:dyDescent="0.25">
      <c r="A148" t="s">
        <v>377</v>
      </c>
      <c r="B148" t="s">
        <v>127</v>
      </c>
      <c r="C148" t="s">
        <v>378</v>
      </c>
      <c r="D148" t="s">
        <v>403</v>
      </c>
      <c r="E148">
        <v>50</v>
      </c>
    </row>
    <row r="149" spans="1:5" x14ac:dyDescent="0.25">
      <c r="A149" t="s">
        <v>38</v>
      </c>
      <c r="B149" t="s">
        <v>379</v>
      </c>
      <c r="C149" t="s">
        <v>380</v>
      </c>
      <c r="D149" t="s">
        <v>8</v>
      </c>
      <c r="E149">
        <v>20</v>
      </c>
    </row>
    <row r="150" spans="1:5" x14ac:dyDescent="0.25">
      <c r="A150" t="s">
        <v>381</v>
      </c>
      <c r="B150" t="s">
        <v>382</v>
      </c>
      <c r="C150" t="s">
        <v>383</v>
      </c>
      <c r="D150" t="s">
        <v>406</v>
      </c>
      <c r="E150">
        <v>28</v>
      </c>
    </row>
    <row r="151" spans="1:5" x14ac:dyDescent="0.25">
      <c r="A151" t="s">
        <v>384</v>
      </c>
      <c r="B151" t="s">
        <v>382</v>
      </c>
      <c r="C151" t="s">
        <v>385</v>
      </c>
      <c r="D151" t="s">
        <v>5</v>
      </c>
      <c r="E151">
        <v>24</v>
      </c>
    </row>
    <row r="152" spans="1:5" x14ac:dyDescent="0.25">
      <c r="A152" t="s">
        <v>95</v>
      </c>
      <c r="B152" t="s">
        <v>386</v>
      </c>
      <c r="C152" t="s">
        <v>387</v>
      </c>
      <c r="D152" t="s">
        <v>404</v>
      </c>
      <c r="E152">
        <v>41</v>
      </c>
    </row>
    <row r="153" spans="1:5" x14ac:dyDescent="0.25">
      <c r="A153" t="s">
        <v>388</v>
      </c>
      <c r="B153" t="s">
        <v>67</v>
      </c>
      <c r="C153" t="s">
        <v>389</v>
      </c>
      <c r="D153" t="s">
        <v>8</v>
      </c>
      <c r="E153">
        <v>55</v>
      </c>
    </row>
    <row r="154" spans="1:5" x14ac:dyDescent="0.25">
      <c r="A154" t="s">
        <v>38</v>
      </c>
      <c r="B154" t="s">
        <v>163</v>
      </c>
      <c r="C154" t="s">
        <v>390</v>
      </c>
      <c r="D154" t="s">
        <v>403</v>
      </c>
      <c r="E154">
        <v>36</v>
      </c>
    </row>
    <row r="155" spans="1:5" x14ac:dyDescent="0.25">
      <c r="A155" t="s">
        <v>391</v>
      </c>
      <c r="B155" t="s">
        <v>392</v>
      </c>
      <c r="C155" t="s">
        <v>393</v>
      </c>
      <c r="D155" t="s">
        <v>8</v>
      </c>
      <c r="E155">
        <v>65</v>
      </c>
    </row>
    <row r="156" spans="1:5" x14ac:dyDescent="0.25">
      <c r="A156" t="s">
        <v>394</v>
      </c>
      <c r="B156" t="s">
        <v>395</v>
      </c>
      <c r="C156" t="s">
        <v>396</v>
      </c>
      <c r="D156" t="s">
        <v>403</v>
      </c>
      <c r="E156">
        <v>61</v>
      </c>
    </row>
    <row r="157" spans="1:5" x14ac:dyDescent="0.25">
      <c r="A157" t="s">
        <v>38</v>
      </c>
      <c r="B157" t="s">
        <v>233</v>
      </c>
      <c r="C157" t="s">
        <v>397</v>
      </c>
      <c r="D157" t="s">
        <v>4</v>
      </c>
      <c r="E157">
        <v>65</v>
      </c>
    </row>
    <row r="158" spans="1:5" x14ac:dyDescent="0.25">
      <c r="A158" t="s">
        <v>398</v>
      </c>
      <c r="B158" t="s">
        <v>399</v>
      </c>
      <c r="C158" t="s">
        <v>400</v>
      </c>
      <c r="D158" t="s">
        <v>403</v>
      </c>
      <c r="E158">
        <v>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85520-C16E-413F-85DF-CC7E0914126C}">
  <dimension ref="A1:E13"/>
  <sheetViews>
    <sheetView workbookViewId="0"/>
  </sheetViews>
  <sheetFormatPr defaultRowHeight="15" x14ac:dyDescent="0.25"/>
  <cols>
    <col min="1" max="1" width="25.5703125" customWidth="1"/>
    <col min="2" max="2" width="11.140625" customWidth="1"/>
    <col min="3" max="3" width="13" customWidth="1"/>
  </cols>
  <sheetData>
    <row r="1" spans="1:5" x14ac:dyDescent="0.25">
      <c r="A1" s="2" t="s">
        <v>22</v>
      </c>
    </row>
    <row r="3" spans="1:5" x14ac:dyDescent="0.25">
      <c r="B3" s="5">
        <v>1</v>
      </c>
      <c r="C3" s="5">
        <v>32</v>
      </c>
      <c r="D3" s="5">
        <v>61</v>
      </c>
      <c r="E3" s="5">
        <v>92</v>
      </c>
    </row>
    <row r="4" spans="1:5" x14ac:dyDescent="0.25">
      <c r="A4" t="s">
        <v>13</v>
      </c>
      <c r="B4">
        <v>1450</v>
      </c>
      <c r="C4">
        <v>1460</v>
      </c>
      <c r="D4">
        <v>1470</v>
      </c>
      <c r="E4">
        <v>1480</v>
      </c>
    </row>
    <row r="5" spans="1:5" x14ac:dyDescent="0.25">
      <c r="A5" t="s">
        <v>14</v>
      </c>
      <c r="B5">
        <v>100</v>
      </c>
      <c r="C5">
        <v>110</v>
      </c>
      <c r="D5">
        <v>120</v>
      </c>
      <c r="E5">
        <v>130</v>
      </c>
    </row>
    <row r="6" spans="1:5" x14ac:dyDescent="0.25">
      <c r="A6" t="s">
        <v>15</v>
      </c>
      <c r="B6">
        <v>300</v>
      </c>
      <c r="C6">
        <v>325</v>
      </c>
      <c r="D6">
        <v>350</v>
      </c>
      <c r="E6">
        <v>375</v>
      </c>
    </row>
    <row r="7" spans="1:5" x14ac:dyDescent="0.25">
      <c r="A7" t="s">
        <v>16</v>
      </c>
      <c r="B7">
        <v>450</v>
      </c>
      <c r="C7">
        <v>436</v>
      </c>
      <c r="D7">
        <v>422</v>
      </c>
      <c r="E7">
        <v>408</v>
      </c>
    </row>
    <row r="8" spans="1:5" x14ac:dyDescent="0.25">
      <c r="A8" t="s">
        <v>17</v>
      </c>
      <c r="B8">
        <v>330</v>
      </c>
      <c r="C8">
        <v>547</v>
      </c>
      <c r="D8">
        <v>764</v>
      </c>
      <c r="E8">
        <v>981</v>
      </c>
    </row>
    <row r="9" spans="1:5" ht="15.75" thickBot="1" x14ac:dyDescent="0.3"/>
    <row r="10" spans="1:5" x14ac:dyDescent="0.25">
      <c r="A10" t="s">
        <v>414</v>
      </c>
      <c r="B10" s="18"/>
    </row>
    <row r="11" spans="1:5" x14ac:dyDescent="0.25">
      <c r="A11" t="s">
        <v>415</v>
      </c>
      <c r="B11" s="19"/>
    </row>
    <row r="12" spans="1:5" ht="15.75" thickBot="1" x14ac:dyDescent="0.3">
      <c r="A12" t="s">
        <v>416</v>
      </c>
      <c r="B12" s="20"/>
    </row>
    <row r="13" spans="1:5" x14ac:dyDescent="0.25">
      <c r="A13" s="3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8AE07-3831-407B-86B8-5342321859D0}">
  <dimension ref="A1:E13"/>
  <sheetViews>
    <sheetView workbookViewId="0"/>
  </sheetViews>
  <sheetFormatPr defaultRowHeight="15" x14ac:dyDescent="0.25"/>
  <cols>
    <col min="1" max="1" width="25.5703125" customWidth="1"/>
    <col min="2" max="2" width="11.140625" customWidth="1"/>
    <col min="3" max="3" width="13" customWidth="1"/>
  </cols>
  <sheetData>
    <row r="1" spans="1:5" x14ac:dyDescent="0.25">
      <c r="A1" s="2" t="s">
        <v>22</v>
      </c>
    </row>
    <row r="3" spans="1:5" x14ac:dyDescent="0.25">
      <c r="B3" s="5">
        <v>1</v>
      </c>
      <c r="C3" s="5">
        <v>32</v>
      </c>
      <c r="D3" s="5">
        <v>61</v>
      </c>
      <c r="E3" s="5">
        <v>92</v>
      </c>
    </row>
    <row r="4" spans="1:5" x14ac:dyDescent="0.25">
      <c r="A4" t="s">
        <v>13</v>
      </c>
      <c r="B4">
        <v>1450</v>
      </c>
      <c r="C4">
        <v>1460</v>
      </c>
      <c r="D4">
        <v>1470</v>
      </c>
      <c r="E4">
        <v>1480</v>
      </c>
    </row>
    <row r="5" spans="1:5" x14ac:dyDescent="0.25">
      <c r="A5" t="s">
        <v>14</v>
      </c>
      <c r="B5">
        <v>100</v>
      </c>
      <c r="C5">
        <v>110</v>
      </c>
      <c r="D5">
        <v>120</v>
      </c>
      <c r="E5">
        <v>130</v>
      </c>
    </row>
    <row r="6" spans="1:5" x14ac:dyDescent="0.25">
      <c r="A6" t="s">
        <v>15</v>
      </c>
      <c r="B6">
        <v>300</v>
      </c>
      <c r="C6">
        <v>325</v>
      </c>
      <c r="D6">
        <v>350</v>
      </c>
      <c r="E6">
        <v>375</v>
      </c>
    </row>
    <row r="7" spans="1:5" x14ac:dyDescent="0.25">
      <c r="A7" t="s">
        <v>16</v>
      </c>
      <c r="B7">
        <v>450</v>
      </c>
      <c r="C7">
        <v>436</v>
      </c>
      <c r="D7">
        <v>422</v>
      </c>
      <c r="E7">
        <v>408</v>
      </c>
    </row>
    <row r="8" spans="1:5" x14ac:dyDescent="0.25">
      <c r="A8" t="s">
        <v>17</v>
      </c>
      <c r="B8">
        <v>330</v>
      </c>
      <c r="C8">
        <v>547</v>
      </c>
      <c r="D8">
        <v>764</v>
      </c>
      <c r="E8">
        <v>981</v>
      </c>
    </row>
    <row r="9" spans="1:5" ht="15.75" thickBot="1" x14ac:dyDescent="0.3"/>
    <row r="10" spans="1:5" x14ac:dyDescent="0.25">
      <c r="A10" t="s">
        <v>414</v>
      </c>
      <c r="B10" s="18">
        <f>SUM(B4:E8)</f>
        <v>12008</v>
      </c>
    </row>
    <row r="11" spans="1:5" x14ac:dyDescent="0.25">
      <c r="A11" t="s">
        <v>415</v>
      </c>
      <c r="B11" s="19">
        <f>MEDIAN(B4:E8)</f>
        <v>415</v>
      </c>
    </row>
    <row r="12" spans="1:5" ht="15.75" thickBot="1" x14ac:dyDescent="0.3">
      <c r="A12" t="s">
        <v>416</v>
      </c>
      <c r="B12" s="20">
        <f>LARGE(B4:E8,A13)</f>
        <v>1470</v>
      </c>
    </row>
    <row r="13" spans="1:5" x14ac:dyDescent="0.25">
      <c r="A13" s="3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2C57F-714A-43CA-B25B-03E3AB4B0576}">
  <dimension ref="A1:L19"/>
  <sheetViews>
    <sheetView workbookViewId="0">
      <selection activeCell="C8" sqref="C8"/>
    </sheetView>
  </sheetViews>
  <sheetFormatPr defaultRowHeight="15" x14ac:dyDescent="0.25"/>
  <cols>
    <col min="1" max="1" width="12.28515625" customWidth="1"/>
  </cols>
  <sheetData>
    <row r="1" spans="1:12" ht="21" x14ac:dyDescent="0.35">
      <c r="A1" s="31" t="s">
        <v>417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2" x14ac:dyDescent="0.25">
      <c r="A2" s="21" t="s">
        <v>418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2" x14ac:dyDescent="0.25">
      <c r="C3" s="21"/>
      <c r="E3" s="21"/>
      <c r="F3" s="21"/>
      <c r="G3" s="21"/>
      <c r="H3" s="21"/>
      <c r="I3" s="21"/>
      <c r="J3" s="21"/>
      <c r="K3" s="21"/>
    </row>
    <row r="4" spans="1:12" ht="15.75" thickBot="1" x14ac:dyDescent="0.3">
      <c r="A4" s="22" t="s">
        <v>419</v>
      </c>
      <c r="B4" s="23" t="s">
        <v>420</v>
      </c>
      <c r="C4" s="23" t="s">
        <v>421</v>
      </c>
      <c r="D4" s="23" t="s">
        <v>422</v>
      </c>
      <c r="E4" s="23" t="s">
        <v>423</v>
      </c>
      <c r="F4" s="23" t="s">
        <v>424</v>
      </c>
      <c r="G4" s="23" t="s">
        <v>425</v>
      </c>
      <c r="H4" s="23" t="s">
        <v>414</v>
      </c>
      <c r="I4" s="23" t="s">
        <v>426</v>
      </c>
      <c r="J4" s="23" t="s">
        <v>427</v>
      </c>
      <c r="K4" s="23" t="s">
        <v>428</v>
      </c>
      <c r="L4" s="23" t="s">
        <v>429</v>
      </c>
    </row>
    <row r="5" spans="1:12" x14ac:dyDescent="0.25">
      <c r="A5" s="21" t="s">
        <v>430</v>
      </c>
      <c r="B5" s="21">
        <v>33</v>
      </c>
      <c r="C5" s="21">
        <v>67</v>
      </c>
      <c r="D5" s="21">
        <v>87</v>
      </c>
      <c r="E5" s="21">
        <v>92</v>
      </c>
      <c r="F5" s="21">
        <v>85</v>
      </c>
      <c r="G5" s="21">
        <v>28</v>
      </c>
      <c r="H5" s="28"/>
      <c r="I5" s="28"/>
      <c r="J5" s="28"/>
      <c r="K5" s="28"/>
      <c r="L5" s="28"/>
    </row>
    <row r="6" spans="1:12" x14ac:dyDescent="0.25">
      <c r="A6" s="21" t="s">
        <v>431</v>
      </c>
      <c r="B6" s="21">
        <v>45</v>
      </c>
      <c r="C6" s="21">
        <v>76</v>
      </c>
      <c r="D6" s="21">
        <v>82</v>
      </c>
      <c r="E6" s="21">
        <v>94</v>
      </c>
      <c r="F6" s="21">
        <v>86</v>
      </c>
      <c r="G6" s="21">
        <v>37</v>
      </c>
      <c r="H6" s="29"/>
      <c r="I6" s="29"/>
      <c r="J6" s="29"/>
      <c r="K6" s="29"/>
      <c r="L6" s="29"/>
    </row>
    <row r="7" spans="1:12" x14ac:dyDescent="0.25">
      <c r="A7" s="21" t="s">
        <v>432</v>
      </c>
      <c r="B7" s="21">
        <v>26</v>
      </c>
      <c r="C7" s="21">
        <v>68</v>
      </c>
      <c r="D7" s="21">
        <v>75</v>
      </c>
      <c r="E7" s="21">
        <v>76</v>
      </c>
      <c r="F7" s="21">
        <v>62</v>
      </c>
      <c r="G7" s="21">
        <v>28</v>
      </c>
      <c r="H7" s="29"/>
      <c r="I7" s="29"/>
      <c r="J7" s="29"/>
      <c r="K7" s="29"/>
      <c r="L7" s="29"/>
    </row>
    <row r="8" spans="1:12" x14ac:dyDescent="0.25">
      <c r="A8" s="21" t="s">
        <v>433</v>
      </c>
      <c r="B8" s="21">
        <v>65</v>
      </c>
      <c r="C8" s="21">
        <v>85</v>
      </c>
      <c r="D8" s="21">
        <v>93</v>
      </c>
      <c r="E8" s="21">
        <v>91</v>
      </c>
      <c r="F8" s="21">
        <v>80</v>
      </c>
      <c r="G8" s="21">
        <v>68</v>
      </c>
      <c r="H8" s="29"/>
      <c r="I8" s="29"/>
      <c r="J8" s="29"/>
      <c r="K8" s="29"/>
      <c r="L8" s="29"/>
    </row>
    <row r="9" spans="1:12" x14ac:dyDescent="0.25">
      <c r="A9" s="21" t="s">
        <v>434</v>
      </c>
      <c r="B9" s="21">
        <v>34</v>
      </c>
      <c r="C9" s="21">
        <v>96</v>
      </c>
      <c r="D9" s="21">
        <v>104</v>
      </c>
      <c r="E9" s="21">
        <v>91</v>
      </c>
      <c r="F9" s="21">
        <v>74</v>
      </c>
      <c r="G9" s="21">
        <v>23</v>
      </c>
      <c r="H9" s="29"/>
      <c r="I9" s="29"/>
      <c r="J9" s="29"/>
      <c r="K9" s="29"/>
      <c r="L9" s="29"/>
    </row>
    <row r="10" spans="1:12" x14ac:dyDescent="0.25">
      <c r="A10" s="21" t="s">
        <v>435</v>
      </c>
      <c r="B10" s="21">
        <v>87</v>
      </c>
      <c r="C10" s="21">
        <v>89</v>
      </c>
      <c r="D10" s="21">
        <v>118</v>
      </c>
      <c r="E10" s="21">
        <v>89</v>
      </c>
      <c r="F10" s="21">
        <v>98</v>
      </c>
      <c r="G10" s="21">
        <v>81</v>
      </c>
      <c r="H10" s="29"/>
      <c r="I10" s="29"/>
      <c r="J10" s="29"/>
      <c r="K10" s="29"/>
      <c r="L10" s="29"/>
    </row>
    <row r="11" spans="1:12" x14ac:dyDescent="0.25">
      <c r="A11" s="21" t="s">
        <v>436</v>
      </c>
      <c r="B11" s="21">
        <v>48</v>
      </c>
      <c r="C11" s="21">
        <v>51</v>
      </c>
      <c r="D11" s="21">
        <v>59</v>
      </c>
      <c r="E11" s="21">
        <v>64</v>
      </c>
      <c r="F11" s="21">
        <v>69</v>
      </c>
      <c r="G11" s="21">
        <v>59</v>
      </c>
      <c r="H11" s="29"/>
      <c r="I11" s="29"/>
      <c r="J11" s="29"/>
      <c r="K11" s="29"/>
      <c r="L11" s="29"/>
    </row>
    <row r="12" spans="1:12" x14ac:dyDescent="0.25">
      <c r="A12" s="21" t="s">
        <v>437</v>
      </c>
      <c r="B12" s="21">
        <v>4</v>
      </c>
      <c r="C12" s="21">
        <v>59</v>
      </c>
      <c r="D12" s="21">
        <v>125</v>
      </c>
      <c r="E12" s="21">
        <v>119</v>
      </c>
      <c r="F12" s="21">
        <v>114</v>
      </c>
      <c r="G12" s="21">
        <v>12</v>
      </c>
      <c r="H12" s="29"/>
      <c r="I12" s="29"/>
      <c r="J12" s="29"/>
      <c r="K12" s="29"/>
      <c r="L12" s="29"/>
    </row>
    <row r="13" spans="1:12" x14ac:dyDescent="0.25">
      <c r="A13" s="21" t="s">
        <v>438</v>
      </c>
      <c r="B13" s="21">
        <v>31</v>
      </c>
      <c r="C13" s="21">
        <v>55</v>
      </c>
      <c r="D13" s="21">
        <v>72</v>
      </c>
      <c r="E13" s="21">
        <v>79</v>
      </c>
      <c r="F13" s="21">
        <v>61</v>
      </c>
      <c r="G13" s="21">
        <v>42</v>
      </c>
      <c r="H13" s="29"/>
      <c r="I13" s="29"/>
      <c r="J13" s="29"/>
      <c r="K13" s="29"/>
      <c r="L13" s="29"/>
    </row>
    <row r="14" spans="1:12" ht="15.75" thickBot="1" x14ac:dyDescent="0.3">
      <c r="A14" s="21" t="s">
        <v>439</v>
      </c>
      <c r="B14" s="21">
        <v>61</v>
      </c>
      <c r="C14" s="21">
        <v>78</v>
      </c>
      <c r="D14" s="21">
        <v>131</v>
      </c>
      <c r="E14" s="21">
        <v>128</v>
      </c>
      <c r="F14" s="21">
        <v>122</v>
      </c>
      <c r="G14" s="21">
        <v>66</v>
      </c>
      <c r="H14" s="30"/>
      <c r="I14" s="30"/>
      <c r="J14" s="30"/>
      <c r="K14" s="30"/>
      <c r="L14" s="30"/>
    </row>
    <row r="15" spans="1:12" ht="15.75" thickBot="1" x14ac:dyDescent="0.3">
      <c r="A15" s="22" t="s">
        <v>414</v>
      </c>
      <c r="B15" s="24"/>
      <c r="C15" s="25"/>
      <c r="D15" s="25"/>
      <c r="E15" s="25"/>
      <c r="F15" s="25"/>
      <c r="G15" s="26"/>
      <c r="H15" s="21"/>
      <c r="I15" s="21"/>
      <c r="J15" s="21"/>
      <c r="K15" s="21"/>
    </row>
    <row r="16" spans="1:12" ht="15.75" thickBot="1" x14ac:dyDescent="0.3">
      <c r="A16" s="22" t="s">
        <v>18</v>
      </c>
      <c r="B16" s="24"/>
      <c r="C16" s="25"/>
      <c r="D16" s="25"/>
      <c r="E16" s="25"/>
      <c r="F16" s="25"/>
      <c r="G16" s="26"/>
      <c r="H16" s="21"/>
      <c r="I16" s="21"/>
      <c r="J16" s="21"/>
      <c r="K16" s="21"/>
    </row>
    <row r="17" spans="1:11" ht="15.75" thickBot="1" x14ac:dyDescent="0.3">
      <c r="A17" s="22" t="s">
        <v>427</v>
      </c>
      <c r="B17" s="27"/>
      <c r="C17" s="25"/>
      <c r="D17" s="25"/>
      <c r="E17" s="25"/>
      <c r="F17" s="25"/>
      <c r="G17" s="26"/>
      <c r="H17" s="21"/>
      <c r="I17" s="21"/>
      <c r="J17" s="21"/>
      <c r="K17" s="21"/>
    </row>
    <row r="18" spans="1:11" ht="15.75" thickBot="1" x14ac:dyDescent="0.3">
      <c r="A18" s="22" t="s">
        <v>428</v>
      </c>
      <c r="B18" s="24"/>
      <c r="C18" s="25"/>
      <c r="D18" s="25"/>
      <c r="E18" s="25"/>
      <c r="F18" s="25"/>
      <c r="G18" s="26"/>
      <c r="H18" s="21"/>
      <c r="I18" s="21"/>
      <c r="J18" s="21"/>
      <c r="K18" s="21"/>
    </row>
    <row r="19" spans="1:11" ht="15.75" thickBot="1" x14ac:dyDescent="0.3">
      <c r="A19" s="22" t="s">
        <v>429</v>
      </c>
      <c r="B19" s="24"/>
      <c r="C19" s="25"/>
      <c r="D19" s="25"/>
      <c r="E19" s="25"/>
      <c r="F19" s="25"/>
      <c r="G19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12</vt:i4>
      </vt:variant>
    </vt:vector>
  </HeadingPairs>
  <TitlesOfParts>
    <vt:vector size="12" baseType="lpstr">
      <vt:lpstr>Medel</vt:lpstr>
      <vt:lpstr>Lösning Medel</vt:lpstr>
      <vt:lpstr>Max</vt:lpstr>
      <vt:lpstr>Lösning Max</vt:lpstr>
      <vt:lpstr>Medlemmar</vt:lpstr>
      <vt:lpstr>Lösning Medlemmar</vt:lpstr>
      <vt:lpstr>Extra</vt:lpstr>
      <vt:lpstr>Lösning Extra</vt:lpstr>
      <vt:lpstr>Transport</vt:lpstr>
      <vt:lpstr>Lösning Transport</vt:lpstr>
      <vt:lpstr>Lillstrumpa</vt:lpstr>
      <vt:lpstr>Lösning Lillstrumpa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2024-03-16T11:49:36Z</dcterms:created>
  <dcterms:modified xsi:type="dcterms:W3CDTF">2024-03-17T10:16:21Z</dcterms:modified>
</cp:coreProperties>
</file>