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315" documentId="8_{524D4586-F239-47F8-8524-CB79DCA4D177}" xr6:coauthVersionLast="47" xr6:coauthVersionMax="47" xr10:uidLastSave="{8531A9A2-690A-4396-A3C8-532DD5355BCA}"/>
  <bookViews>
    <workbookView xWindow="2805" yWindow="2745" windowWidth="19560" windowHeight="10305" xr2:uid="{271268D6-7369-473D-BD6B-B413757DD3E1}"/>
  </bookViews>
  <sheets>
    <sheet name="Övning 1" sheetId="1" r:id="rId1"/>
    <sheet name="Lösning 1" sheetId="2" r:id="rId2"/>
    <sheet name="Övning 2" sheetId="3" r:id="rId3"/>
    <sheet name="Lösning 2" sheetId="4" r:id="rId4"/>
    <sheet name="Övning 3" sheetId="5" r:id="rId5"/>
    <sheet name="Lösning 3" sheetId="6" r:id="rId6"/>
    <sheet name="Övning 4" sheetId="7" r:id="rId7"/>
    <sheet name="Lösning 4" sheetId="8" r:id="rId8"/>
    <sheet name="Övning 5" sheetId="9" r:id="rId9"/>
    <sheet name="Lösning 5" sheetId="10" r:id="rId10"/>
    <sheet name="Övning 6" sheetId="11" r:id="rId11"/>
    <sheet name="Övning 7" sheetId="12" r:id="rId12"/>
    <sheet name="Övning 8" sheetId="13" r:id="rId13"/>
    <sheet name="Lösning 8" sheetId="15" r:id="rId14"/>
    <sheet name="Övning 9" sheetId="14" r:id="rId15"/>
    <sheet name="Lösning 9" sheetId="16" r:id="rId16"/>
    <sheet name="Övning 10" sheetId="17" r:id="rId17"/>
    <sheet name="Lösning 10" sheetId="18" r:id="rId18"/>
    <sheet name="Övning 11" sheetId="19" r:id="rId19"/>
    <sheet name="Lösning 11" sheetId="20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8" l="1"/>
  <c r="E6" i="18"/>
  <c r="E7" i="18"/>
  <c r="E4" i="18"/>
  <c r="B6" i="16" l="1"/>
  <c r="B12" i="16" s="1"/>
  <c r="B9" i="12" l="1"/>
  <c r="B8" i="12"/>
  <c r="B2" i="12"/>
  <c r="B6" i="12" s="1"/>
  <c r="B6" i="11"/>
  <c r="C16" i="6" l="1"/>
  <c r="D16" i="6" s="1"/>
  <c r="C15" i="6"/>
  <c r="D15" i="6" s="1"/>
  <c r="C14" i="6"/>
  <c r="D14" i="6" s="1"/>
  <c r="D13" i="6"/>
  <c r="C13" i="6"/>
  <c r="C12" i="6"/>
  <c r="D12" i="6" s="1"/>
  <c r="C11" i="6"/>
  <c r="D11" i="6" s="1"/>
  <c r="C10" i="6"/>
  <c r="D10" i="6" s="1"/>
  <c r="D9" i="6"/>
  <c r="C9" i="6"/>
  <c r="C8" i="6"/>
  <c r="D8" i="6" s="1"/>
  <c r="C7" i="6"/>
  <c r="D7" i="6" s="1"/>
  <c r="C6" i="6"/>
  <c r="D6" i="6" s="1"/>
  <c r="D5" i="6"/>
  <c r="C5" i="6"/>
  <c r="C4" i="6"/>
  <c r="D4" i="6" s="1"/>
  <c r="C3" i="6"/>
  <c r="D3" i="6" s="1"/>
  <c r="C2" i="6"/>
  <c r="D2" i="6" s="1"/>
  <c r="D7" i="5"/>
  <c r="D8" i="5"/>
  <c r="D13" i="5"/>
  <c r="D14" i="5"/>
  <c r="D15" i="5"/>
  <c r="D2" i="5"/>
  <c r="C3" i="5"/>
  <c r="D3" i="5" s="1"/>
  <c r="C4" i="5"/>
  <c r="D4" i="5" s="1"/>
  <c r="C5" i="5"/>
  <c r="D5" i="5" s="1"/>
  <c r="C6" i="5"/>
  <c r="D6" i="5" s="1"/>
  <c r="C7" i="5"/>
  <c r="C8" i="5"/>
  <c r="C9" i="5"/>
  <c r="D9" i="5" s="1"/>
  <c r="C10" i="5"/>
  <c r="D10" i="5" s="1"/>
  <c r="C11" i="5"/>
  <c r="D11" i="5" s="1"/>
  <c r="C12" i="5"/>
  <c r="D12" i="5" s="1"/>
  <c r="C13" i="5"/>
  <c r="C14" i="5"/>
  <c r="C15" i="5"/>
  <c r="C16" i="5"/>
  <c r="D16" i="5" s="1"/>
  <c r="C2" i="5"/>
  <c r="E18" i="4"/>
  <c r="D18" i="4"/>
  <c r="D17" i="4"/>
  <c r="E17" i="4" s="1"/>
  <c r="D16" i="4"/>
  <c r="E16" i="4" s="1"/>
  <c r="D15" i="4"/>
  <c r="E15" i="4" s="1"/>
  <c r="E14" i="4"/>
  <c r="D14" i="4"/>
  <c r="D13" i="4"/>
  <c r="E13" i="4" s="1"/>
  <c r="D12" i="4"/>
  <c r="E12" i="4" s="1"/>
  <c r="D11" i="4"/>
  <c r="E11" i="4" s="1"/>
  <c r="E10" i="4"/>
  <c r="D10" i="4"/>
  <c r="D9" i="4"/>
  <c r="E9" i="4" s="1"/>
  <c r="D8" i="4"/>
  <c r="E8" i="4" s="1"/>
  <c r="D7" i="4"/>
  <c r="E7" i="4" s="1"/>
  <c r="E6" i="4"/>
  <c r="D6" i="4"/>
  <c r="D5" i="4"/>
  <c r="E5" i="4" s="1"/>
  <c r="E4" i="4"/>
  <c r="D4" i="4"/>
  <c r="C3" i="4"/>
  <c r="B3" i="4"/>
  <c r="C3" i="3"/>
  <c r="B3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4" i="3"/>
</calcChain>
</file>

<file path=xl/sharedStrings.xml><?xml version="1.0" encoding="utf-8"?>
<sst xmlns="http://schemas.openxmlformats.org/spreadsheetml/2006/main" count="682" uniqueCount="255">
  <si>
    <t>Jan</t>
  </si>
  <si>
    <t>Feb</t>
  </si>
  <si>
    <t>Mar</t>
  </si>
  <si>
    <t>Volvo</t>
  </si>
  <si>
    <t>Saab</t>
  </si>
  <si>
    <t>Renault</t>
  </si>
  <si>
    <t>Summa</t>
  </si>
  <si>
    <t xml:space="preserve">Försäljning </t>
  </si>
  <si>
    <t>Finansdep.</t>
  </si>
  <si>
    <t>Justitie</t>
  </si>
  <si>
    <t>Miljö</t>
  </si>
  <si>
    <t>Näring</t>
  </si>
  <si>
    <t>Kommunikation</t>
  </si>
  <si>
    <t>Arbetsmarkn.</t>
  </si>
  <si>
    <t>Utrikes</t>
  </si>
  <si>
    <t>Kultur</t>
  </si>
  <si>
    <t>Jordbruk</t>
  </si>
  <si>
    <t>Social</t>
  </si>
  <si>
    <t>Försvar</t>
  </si>
  <si>
    <t>Civil</t>
  </si>
  <si>
    <t>Riksdagen</t>
  </si>
  <si>
    <t>Utbildning</t>
  </si>
  <si>
    <t>Statschef</t>
  </si>
  <si>
    <t>Statsbudgeten</t>
  </si>
  <si>
    <t>Ändring</t>
  </si>
  <si>
    <t>Ändring i %</t>
  </si>
  <si>
    <t>Kund</t>
  </si>
  <si>
    <t>x</t>
  </si>
  <si>
    <t>Inpris</t>
  </si>
  <si>
    <t>Moms</t>
  </si>
  <si>
    <t>Totalt</t>
  </si>
  <si>
    <t>Betalt</t>
  </si>
  <si>
    <t>Datum</t>
  </si>
  <si>
    <t>OrderNr</t>
  </si>
  <si>
    <t>Alfa</t>
  </si>
  <si>
    <t>Beta</t>
  </si>
  <si>
    <t>Gamma</t>
  </si>
  <si>
    <t>Delta</t>
  </si>
  <si>
    <t>Årtal</t>
  </si>
  <si>
    <t>Januari</t>
  </si>
  <si>
    <t>Februari</t>
  </si>
  <si>
    <t>Mars</t>
  </si>
  <si>
    <t>April</t>
  </si>
  <si>
    <t>Maj</t>
  </si>
  <si>
    <t>Juni</t>
  </si>
  <si>
    <t>Juli</t>
  </si>
  <si>
    <t>Augusti</t>
  </si>
  <si>
    <t>September</t>
  </si>
  <si>
    <t>Oktober</t>
  </si>
  <si>
    <t>November</t>
  </si>
  <si>
    <t>December</t>
  </si>
  <si>
    <t>Förnamn</t>
  </si>
  <si>
    <t>Efternamn</t>
  </si>
  <si>
    <t>Adress</t>
  </si>
  <si>
    <t>Postnr</t>
  </si>
  <si>
    <t>Postadress</t>
  </si>
  <si>
    <t>Herbert</t>
  </si>
  <si>
    <t>Olofzon</t>
  </si>
  <si>
    <t>Björkvägen 3</t>
  </si>
  <si>
    <t>246 80</t>
  </si>
  <si>
    <t>GÅRDA</t>
  </si>
  <si>
    <t>Arne</t>
  </si>
  <si>
    <t>Salomon</t>
  </si>
  <si>
    <t>Dageng 14 C</t>
  </si>
  <si>
    <t>171 31</t>
  </si>
  <si>
    <t>ORTSBO</t>
  </si>
  <si>
    <t>Maggan</t>
  </si>
  <si>
    <t>Helandur</t>
  </si>
  <si>
    <t>Duvnäsberget 2</t>
  </si>
  <si>
    <t>171 33</t>
  </si>
  <si>
    <t>VIKEN</t>
  </si>
  <si>
    <t>Anders</t>
  </si>
  <si>
    <t>Ericsson</t>
  </si>
  <si>
    <t>Fågelvägen 16</t>
  </si>
  <si>
    <t>135 79</t>
  </si>
  <si>
    <t>GULLBERG</t>
  </si>
  <si>
    <t>Vikström</t>
  </si>
  <si>
    <t>Granliden 23</t>
  </si>
  <si>
    <t>444 44</t>
  </si>
  <si>
    <t>STAD</t>
  </si>
  <si>
    <t>Vanja</t>
  </si>
  <si>
    <t>Larsson</t>
  </si>
  <si>
    <t>Jönsvägen 4</t>
  </si>
  <si>
    <t>654 32</t>
  </si>
  <si>
    <t>KANSTAD</t>
  </si>
  <si>
    <t>Annika</t>
  </si>
  <si>
    <t>Bergström</t>
  </si>
  <si>
    <t>Koltrastvägen 4</t>
  </si>
  <si>
    <t>246 13</t>
  </si>
  <si>
    <t>FÅGELBERG</t>
  </si>
  <si>
    <t>Eva</t>
  </si>
  <si>
    <t>Nord</t>
  </si>
  <si>
    <t>Kolvägen 12</t>
  </si>
  <si>
    <t>121 88</t>
  </si>
  <si>
    <t>HÄGERSTA</t>
  </si>
  <si>
    <t>Erik</t>
  </si>
  <si>
    <t>Olson</t>
  </si>
  <si>
    <t>Korsvägen 12A</t>
  </si>
  <si>
    <t>121 72</t>
  </si>
  <si>
    <t>SÅLLEBERG</t>
  </si>
  <si>
    <t>Karin</t>
  </si>
  <si>
    <t>Finsson</t>
  </si>
  <si>
    <t>Kråksången 12</t>
  </si>
  <si>
    <t>125 77</t>
  </si>
  <si>
    <t>STOCKHOLM</t>
  </si>
  <si>
    <t>Andersson</t>
  </si>
  <si>
    <t>Kulvägen 13</t>
  </si>
  <si>
    <t>263 00</t>
  </si>
  <si>
    <t>ASKEBO</t>
  </si>
  <si>
    <t>Agneta</t>
  </si>
  <si>
    <t>Sörensson</t>
  </si>
  <si>
    <t>Magganvägen 4</t>
  </si>
  <si>
    <t>972 12</t>
  </si>
  <si>
    <t>BODENSA</t>
  </si>
  <si>
    <t>Bo</t>
  </si>
  <si>
    <t>Olzon</t>
  </si>
  <si>
    <t>Oligvägen 32</t>
  </si>
  <si>
    <t>123 34</t>
  </si>
  <si>
    <t>GÅNGHEST</t>
  </si>
  <si>
    <t>Gudrun</t>
  </si>
  <si>
    <t>Triangel</t>
  </si>
  <si>
    <t>Olsgränd 2</t>
  </si>
  <si>
    <t>321 00</t>
  </si>
  <si>
    <t>GÖTEBORG</t>
  </si>
  <si>
    <t>Sigvard</t>
  </si>
  <si>
    <t>Ormängsg 31</t>
  </si>
  <si>
    <t>161 33</t>
  </si>
  <si>
    <t>Solveig</t>
  </si>
  <si>
    <t>Skoglund</t>
  </si>
  <si>
    <t>Persikogatan 15</t>
  </si>
  <si>
    <t>162 30</t>
  </si>
  <si>
    <t>HÄLLINGBY</t>
  </si>
  <si>
    <t>Albert</t>
  </si>
  <si>
    <t>Ågren</t>
  </si>
  <si>
    <t>Rosenbädden 76</t>
  </si>
  <si>
    <t>229 00</t>
  </si>
  <si>
    <t>STICKEBY</t>
  </si>
  <si>
    <t>Orvar</t>
  </si>
  <si>
    <t>Korvgren</t>
  </si>
  <si>
    <t>Senapsstigen 14</t>
  </si>
  <si>
    <t>167 39</t>
  </si>
  <si>
    <t>BRÖDBO</t>
  </si>
  <si>
    <t>Ingrid</t>
  </si>
  <si>
    <t>Svanström</t>
  </si>
  <si>
    <t>Skatgatan 21</t>
  </si>
  <si>
    <t>117 21</t>
  </si>
  <si>
    <t>Ätterberg</t>
  </si>
  <si>
    <t>Smörblomman 7</t>
  </si>
  <si>
    <t>131 22</t>
  </si>
  <si>
    <t>GULLSTIGEN</t>
  </si>
  <si>
    <t>Inga</t>
  </si>
  <si>
    <t>Snålvinde 115</t>
  </si>
  <si>
    <t>161 22</t>
  </si>
  <si>
    <t>BLOMSTER</t>
  </si>
  <si>
    <t>Richard</t>
  </si>
  <si>
    <t>Åkenstam</t>
  </si>
  <si>
    <t>Stadshagen 33</t>
  </si>
  <si>
    <t>163 21</t>
  </si>
  <si>
    <t>KUNGSBERG</t>
  </si>
  <si>
    <t>Sven</t>
  </si>
  <si>
    <t>Stenvägen 14</t>
  </si>
  <si>
    <t>123 12</t>
  </si>
  <si>
    <t>BILLEBO</t>
  </si>
  <si>
    <t>Rosa</t>
  </si>
  <si>
    <t>Finnlund</t>
  </si>
  <si>
    <t>Ställgatan 7E</t>
  </si>
  <si>
    <t>162 31</t>
  </si>
  <si>
    <t>HJÄLVAR</t>
  </si>
  <si>
    <t>Malin</t>
  </si>
  <si>
    <t>Övergård</t>
  </si>
  <si>
    <t>Surbrunnsg 6E</t>
  </si>
  <si>
    <t>734 00</t>
  </si>
  <si>
    <t>HALLSBERG</t>
  </si>
  <si>
    <t>Britta</t>
  </si>
  <si>
    <t>Svensson</t>
  </si>
  <si>
    <t>Thulevägen 6</t>
  </si>
  <si>
    <t>733 00</t>
  </si>
  <si>
    <t>PERSBO</t>
  </si>
  <si>
    <t>Stina</t>
  </si>
  <si>
    <t>Ulvgren</t>
  </si>
  <si>
    <t>Timmerg 154</t>
  </si>
  <si>
    <t>182 33</t>
  </si>
  <si>
    <t>VIRKEBY</t>
  </si>
  <si>
    <t>Zetterberg</t>
  </si>
  <si>
    <t>Tulipanvägen 7</t>
  </si>
  <si>
    <t>420 10</t>
  </si>
  <si>
    <t>LUKTEBO</t>
  </si>
  <si>
    <t>Viktor</t>
  </si>
  <si>
    <t>Ödemark</t>
  </si>
  <si>
    <t>Violgatan 33</t>
  </si>
  <si>
    <t>357 00</t>
  </si>
  <si>
    <t>Sture</t>
  </si>
  <si>
    <t>Persson</t>
  </si>
  <si>
    <t>Viskavägen 44</t>
  </si>
  <si>
    <t>431 11</t>
  </si>
  <si>
    <t>OLSKROKEN</t>
  </si>
  <si>
    <t>MobilNr</t>
  </si>
  <si>
    <t>0708</t>
  </si>
  <si>
    <t>0709</t>
  </si>
  <si>
    <t>Skriv in ditt födelsedatum:</t>
  </si>
  <si>
    <t>Du är född på en</t>
  </si>
  <si>
    <t>Skriv in ditt födelsedatum i cell B3. Ställ dig sen i cell B6 och kontrollera formatet för cellen.</t>
  </si>
  <si>
    <t>Dagens datum:</t>
  </si>
  <si>
    <t>Den dag jag föddes:</t>
  </si>
  <si>
    <t>dagar gammal</t>
  </si>
  <si>
    <t>Du firar 20.000-dagarsjubileum</t>
  </si>
  <si>
    <t>Du firar 10.000-dagarsjubileum</t>
  </si>
  <si>
    <t>Du är</t>
  </si>
  <si>
    <t>Ange ditt födelsedatum i cell B4</t>
  </si>
  <si>
    <t>Gårda</t>
  </si>
  <si>
    <t>Ortsbo</t>
  </si>
  <si>
    <t>Viken</t>
  </si>
  <si>
    <t>Gullberg</t>
  </si>
  <si>
    <t>Stad</t>
  </si>
  <si>
    <t>Kanstad</t>
  </si>
  <si>
    <t>Fågelberg</t>
  </si>
  <si>
    <t>Hägersta</t>
  </si>
  <si>
    <t>Sålleberg</t>
  </si>
  <si>
    <t>Stockholm</t>
  </si>
  <si>
    <t>Askebo</t>
  </si>
  <si>
    <t>Bodensa</t>
  </si>
  <si>
    <t>Gånghest</t>
  </si>
  <si>
    <t>Göteborg</t>
  </si>
  <si>
    <t>Hällingby</t>
  </si>
  <si>
    <t>Stickeby</t>
  </si>
  <si>
    <t>PersonNr</t>
  </si>
  <si>
    <t>Fakturerad försäljning</t>
  </si>
  <si>
    <t>Kostnader</t>
  </si>
  <si>
    <t>Resultat före avskrivning</t>
  </si>
  <si>
    <t>Avskrivningar</t>
  </si>
  <si>
    <t>Finansiella kostnader</t>
  </si>
  <si>
    <t>Skatter</t>
  </si>
  <si>
    <t>Nettovinst</t>
  </si>
  <si>
    <t>Omsättning Londonkontoret</t>
  </si>
  <si>
    <t>Godismonstret</t>
  </si>
  <si>
    <t>Typ av godis</t>
  </si>
  <si>
    <t>Inköpspris/kg</t>
  </si>
  <si>
    <t>Pris/hg</t>
  </si>
  <si>
    <t>Sålt i hg</t>
  </si>
  <si>
    <t>Intäkter</t>
  </si>
  <si>
    <t>Smågodis</t>
  </si>
  <si>
    <t>Choklad</t>
  </si>
  <si>
    <t>Praliner</t>
  </si>
  <si>
    <t>Petit four</t>
  </si>
  <si>
    <t>Månad</t>
  </si>
  <si>
    <t>Apr</t>
  </si>
  <si>
    <t>Jun</t>
  </si>
  <si>
    <t>Jul</t>
  </si>
  <si>
    <t>Aug</t>
  </si>
  <si>
    <t>Sep</t>
  </si>
  <si>
    <t>Okt</t>
  </si>
  <si>
    <t>Nov</t>
  </si>
  <si>
    <t>Dec</t>
  </si>
  <si>
    <t>Omsättning</t>
  </si>
  <si>
    <t>Omsättning TKR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</si>
</sst>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* #,##0.00\ &quot;kr&quot;_-;\-* #,##0.00\ &quot;kr&quot;_-;_-* &quot;-&quot;??\ &quot;kr&quot;_-;_-@_-"/>
    <numFmt numFmtId="43" formatCode="_-* #,##0.00_-;\-* #,##0.00_-;_-* &quot;-&quot;??_-;_-@_-"/>
    <numFmt numFmtId="165" formatCode="_-* #,##0_-;\-* #,##0_-;_-* &quot;-&quot;??_-;_-@_-"/>
    <numFmt numFmtId="168" formatCode="0.0"/>
    <numFmt numFmtId="169" formatCode="#,##0\ &quot;kr&quot;"/>
    <numFmt numFmtId="170" formatCode="#,##0&quot; kr&quot;;&quot;-&quot;#,##0&quot; kr&quot;"/>
    <numFmt numFmtId="172" formatCode="_-* #,##0\ &quot;kr&quot;_-;\-* #,##0\ &quot;kr&quot;_-;_-* &quot;-&quot;??\ &quot;kr&quot;_-;_-@_-"/>
    <numFmt numFmtId="173" formatCode="[$-F800]dddd\,\ mmmm\ dd\,\ yyyy"/>
    <numFmt numFmtId="176" formatCode="yy\-m\-d"/>
    <numFmt numFmtId="178" formatCode="dddd"/>
    <numFmt numFmtId="184" formatCode="######\-####"/>
    <numFmt numFmtId="185" formatCode="000\ 00"/>
    <numFmt numFmtId="186" formatCode="0&quot; kr/kg&quot;"/>
    <numFmt numFmtId="187" formatCode="0&quot; SEK&quot;"/>
    <numFmt numFmtId="188" formatCode="&quot;SEK &quot;0"/>
    <numFmt numFmtId="189" formatCode="#,##0,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name val="MS Sans Serif"/>
      <family val="2"/>
    </font>
    <font>
      <b/>
      <sz val="10"/>
      <name val="Arial"/>
      <family val="2"/>
    </font>
    <font>
      <b/>
      <sz val="14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40">
    <xf numFmtId="0" fontId="0" fillId="0" borderId="0" xfId="0"/>
    <xf numFmtId="165" fontId="0" fillId="0" borderId="0" xfId="1" applyNumberFormat="1" applyFont="1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168" fontId="0" fillId="0" borderId="0" xfId="0" applyNumberFormat="1"/>
    <xf numFmtId="9" fontId="0" fillId="0" borderId="0" xfId="3" applyFont="1"/>
    <xf numFmtId="14" fontId="0" fillId="0" borderId="0" xfId="0" applyNumberFormat="1"/>
    <xf numFmtId="170" fontId="0" fillId="0" borderId="0" xfId="0" applyNumberFormat="1" applyAlignment="1">
      <alignment horizontal="center"/>
    </xf>
    <xf numFmtId="169" fontId="2" fillId="0" borderId="0" xfId="0" applyNumberFormat="1" applyFont="1"/>
    <xf numFmtId="170" fontId="2" fillId="0" borderId="0" xfId="0" applyNumberFormat="1" applyFont="1"/>
    <xf numFmtId="172" fontId="0" fillId="0" borderId="0" xfId="2" applyNumberFormat="1" applyFont="1"/>
    <xf numFmtId="173" fontId="0" fillId="0" borderId="0" xfId="0" applyNumberFormat="1"/>
    <xf numFmtId="49" fontId="0" fillId="0" borderId="0" xfId="0" applyNumberFormat="1"/>
    <xf numFmtId="3" fontId="0" fillId="0" borderId="0" xfId="0" applyNumberFormat="1"/>
    <xf numFmtId="49" fontId="2" fillId="0" borderId="0" xfId="0" applyNumberFormat="1" applyFont="1"/>
    <xf numFmtId="176" fontId="0" fillId="0" borderId="0" xfId="0" applyNumberFormat="1"/>
    <xf numFmtId="178" fontId="0" fillId="0" borderId="0" xfId="0" applyNumberFormat="1"/>
    <xf numFmtId="0" fontId="0" fillId="0" borderId="0" xfId="0" applyAlignment="1">
      <alignment horizontal="left" vertical="top" wrapText="1"/>
    </xf>
    <xf numFmtId="1" fontId="0" fillId="0" borderId="0" xfId="0" applyNumberFormat="1"/>
    <xf numFmtId="1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84" fontId="0" fillId="0" borderId="0" xfId="0" applyNumberFormat="1"/>
    <xf numFmtId="185" fontId="2" fillId="0" borderId="0" xfId="0" applyNumberFormat="1" applyFont="1"/>
    <xf numFmtId="185" fontId="0" fillId="0" borderId="0" xfId="0" applyNumberFormat="1"/>
    <xf numFmtId="184" fontId="2" fillId="0" borderId="0" xfId="0" applyNumberFormat="1" applyFont="1"/>
    <xf numFmtId="0" fontId="6" fillId="0" borderId="0" xfId="0" applyFont="1" applyAlignment="1"/>
    <xf numFmtId="0" fontId="5" fillId="2" borderId="0" xfId="0" applyFont="1" applyFill="1"/>
    <xf numFmtId="0" fontId="7" fillId="0" borderId="0" xfId="0" applyFont="1"/>
    <xf numFmtId="186" fontId="0" fillId="0" borderId="0" xfId="0" applyNumberFormat="1"/>
    <xf numFmtId="187" fontId="0" fillId="0" borderId="0" xfId="0" applyNumberFormat="1"/>
    <xf numFmtId="188" fontId="0" fillId="0" borderId="0" xfId="0" applyNumberFormat="1"/>
    <xf numFmtId="3" fontId="2" fillId="0" borderId="0" xfId="0" applyNumberFormat="1" applyFont="1"/>
    <xf numFmtId="189" fontId="2" fillId="0" borderId="0" xfId="0" applyNumberFormat="1" applyFont="1"/>
    <xf numFmtId="189" fontId="0" fillId="0" borderId="0" xfId="0" applyNumberFormat="1"/>
  </cellXfs>
  <cellStyles count="5">
    <cellStyle name="Normal" xfId="0" builtinId="0"/>
    <cellStyle name="Normal 4" xfId="4" xr:uid="{99C70515-B163-4135-A907-B7A3B990B69C}"/>
    <cellStyle name="Procent" xfId="3" builtinId="5"/>
    <cellStyle name="Tusental" xfId="1" builtinId="3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3</xdr:row>
      <xdr:rowOff>85725</xdr:rowOff>
    </xdr:from>
    <xdr:to>
      <xdr:col>2</xdr:col>
      <xdr:colOff>685800</xdr:colOff>
      <xdr:row>3</xdr:row>
      <xdr:rowOff>85725</xdr:rowOff>
    </xdr:to>
    <xdr:cxnSp macro="">
      <xdr:nvCxnSpPr>
        <xdr:cNvPr id="4" name="Rak pilkoppling 3">
          <a:extLst>
            <a:ext uri="{FF2B5EF4-FFF2-40B4-BE49-F238E27FC236}">
              <a16:creationId xmlns:a16="http://schemas.microsoft.com/office/drawing/2014/main" id="{1F013FF4-D0BE-7A8E-1D59-459F4929819F}"/>
            </a:ext>
          </a:extLst>
        </xdr:cNvPr>
        <xdr:cNvCxnSpPr/>
      </xdr:nvCxnSpPr>
      <xdr:spPr>
        <a:xfrm flipH="1">
          <a:off x="3076575" y="628650"/>
          <a:ext cx="561975" cy="0"/>
        </a:xfrm>
        <a:prstGeom prst="straightConnector1">
          <a:avLst/>
        </a:prstGeom>
        <a:ln w="38100">
          <a:solidFill>
            <a:schemeClr val="tx1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14B05-4782-4F63-8103-9B446FCC8E3C}">
  <dimension ref="A1:D6"/>
  <sheetViews>
    <sheetView tabSelected="1" workbookViewId="0">
      <selection activeCell="A2" sqref="A2"/>
    </sheetView>
  </sheetViews>
  <sheetFormatPr defaultRowHeight="14.4" x14ac:dyDescent="0.55000000000000004"/>
  <sheetData>
    <row r="1" spans="1:4" x14ac:dyDescent="0.55000000000000004">
      <c r="A1" t="s">
        <v>7</v>
      </c>
    </row>
    <row r="2" spans="1:4" x14ac:dyDescent="0.55000000000000004">
      <c r="B2" t="s">
        <v>0</v>
      </c>
      <c r="C2" t="s">
        <v>1</v>
      </c>
      <c r="D2" t="s">
        <v>2</v>
      </c>
    </row>
    <row r="3" spans="1:4" x14ac:dyDescent="0.55000000000000004">
      <c r="A3" t="s">
        <v>3</v>
      </c>
      <c r="B3">
        <v>10000</v>
      </c>
      <c r="C3">
        <v>10500</v>
      </c>
      <c r="D3">
        <v>9000</v>
      </c>
    </row>
    <row r="4" spans="1:4" x14ac:dyDescent="0.55000000000000004">
      <c r="A4" t="s">
        <v>4</v>
      </c>
      <c r="B4">
        <v>8500</v>
      </c>
      <c r="C4">
        <v>4000</v>
      </c>
      <c r="D4">
        <v>6000</v>
      </c>
    </row>
    <row r="5" spans="1:4" x14ac:dyDescent="0.55000000000000004">
      <c r="A5" t="s">
        <v>5</v>
      </c>
      <c r="B5">
        <v>2500</v>
      </c>
      <c r="C5">
        <v>2200</v>
      </c>
      <c r="D5">
        <v>1900</v>
      </c>
    </row>
    <row r="6" spans="1:4" x14ac:dyDescent="0.55000000000000004">
      <c r="A6" t="s">
        <v>6</v>
      </c>
      <c r="B6">
        <v>21000</v>
      </c>
      <c r="C6">
        <v>16700</v>
      </c>
      <c r="D6">
        <v>16900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28388-8801-4286-B2CE-21C83E7B98D9}">
  <dimension ref="A1:F31"/>
  <sheetViews>
    <sheetView workbookViewId="0">
      <selection activeCell="C4" sqref="C4"/>
    </sheetView>
  </sheetViews>
  <sheetFormatPr defaultRowHeight="14.4" x14ac:dyDescent="0.55000000000000004"/>
  <cols>
    <col min="1" max="1" width="8.20703125" bestFit="1" customWidth="1"/>
    <col min="2" max="2" width="9.5234375" bestFit="1" customWidth="1"/>
    <col min="3" max="3" width="9.5234375" style="13" customWidth="1"/>
    <col min="4" max="4" width="14.5234375" bestFit="1" customWidth="1"/>
    <col min="5" max="5" width="6.1015625" bestFit="1" customWidth="1"/>
    <col min="6" max="6" width="11.5234375" bestFit="1" customWidth="1"/>
  </cols>
  <sheetData>
    <row r="1" spans="1:6" s="3" customFormat="1" x14ac:dyDescent="0.55000000000000004">
      <c r="A1" s="3" t="s">
        <v>51</v>
      </c>
      <c r="B1" s="3" t="s">
        <v>52</v>
      </c>
      <c r="C1" s="15" t="s">
        <v>196</v>
      </c>
      <c r="D1" s="3" t="s">
        <v>53</v>
      </c>
      <c r="E1" s="3" t="s">
        <v>54</v>
      </c>
      <c r="F1" s="3" t="s">
        <v>55</v>
      </c>
    </row>
    <row r="2" spans="1:6" x14ac:dyDescent="0.55000000000000004">
      <c r="A2" t="s">
        <v>56</v>
      </c>
      <c r="B2" t="s">
        <v>57</v>
      </c>
      <c r="C2" s="13" t="s">
        <v>197</v>
      </c>
      <c r="D2" t="s">
        <v>58</v>
      </c>
      <c r="E2" t="s">
        <v>59</v>
      </c>
      <c r="F2" t="s">
        <v>60</v>
      </c>
    </row>
    <row r="3" spans="1:6" x14ac:dyDescent="0.55000000000000004">
      <c r="A3" t="s">
        <v>61</v>
      </c>
      <c r="B3" t="s">
        <v>62</v>
      </c>
      <c r="C3" s="13" t="s">
        <v>198</v>
      </c>
      <c r="D3" t="s">
        <v>63</v>
      </c>
      <c r="E3" t="s">
        <v>64</v>
      </c>
      <c r="F3" t="s">
        <v>65</v>
      </c>
    </row>
    <row r="4" spans="1:6" x14ac:dyDescent="0.55000000000000004">
      <c r="A4" t="s">
        <v>66</v>
      </c>
      <c r="B4" t="s">
        <v>67</v>
      </c>
      <c r="D4" t="s">
        <v>68</v>
      </c>
      <c r="E4" t="s">
        <v>69</v>
      </c>
      <c r="F4" t="s">
        <v>70</v>
      </c>
    </row>
    <row r="5" spans="1:6" x14ac:dyDescent="0.55000000000000004">
      <c r="A5" t="s">
        <v>71</v>
      </c>
      <c r="B5" t="s">
        <v>72</v>
      </c>
      <c r="D5" t="s">
        <v>73</v>
      </c>
      <c r="E5" t="s">
        <v>74</v>
      </c>
      <c r="F5" t="s">
        <v>75</v>
      </c>
    </row>
    <row r="6" spans="1:6" x14ac:dyDescent="0.55000000000000004">
      <c r="A6" t="s">
        <v>61</v>
      </c>
      <c r="B6" t="s">
        <v>76</v>
      </c>
      <c r="D6" t="s">
        <v>77</v>
      </c>
      <c r="E6" t="s">
        <v>78</v>
      </c>
      <c r="F6" t="s">
        <v>79</v>
      </c>
    </row>
    <row r="7" spans="1:6" x14ac:dyDescent="0.55000000000000004">
      <c r="A7" t="s">
        <v>80</v>
      </c>
      <c r="B7" t="s">
        <v>81</v>
      </c>
      <c r="D7" t="s">
        <v>82</v>
      </c>
      <c r="E7" t="s">
        <v>83</v>
      </c>
      <c r="F7" t="s">
        <v>84</v>
      </c>
    </row>
    <row r="8" spans="1:6" x14ac:dyDescent="0.55000000000000004">
      <c r="A8" t="s">
        <v>85</v>
      </c>
      <c r="B8" t="s">
        <v>86</v>
      </c>
      <c r="D8" t="s">
        <v>87</v>
      </c>
      <c r="E8" t="s">
        <v>88</v>
      </c>
      <c r="F8" t="s">
        <v>89</v>
      </c>
    </row>
    <row r="9" spans="1:6" x14ac:dyDescent="0.55000000000000004">
      <c r="A9" t="s">
        <v>90</v>
      </c>
      <c r="B9" t="s">
        <v>91</v>
      </c>
      <c r="D9" t="s">
        <v>92</v>
      </c>
      <c r="E9" t="s">
        <v>93</v>
      </c>
      <c r="F9" t="s">
        <v>94</v>
      </c>
    </row>
    <row r="10" spans="1:6" x14ac:dyDescent="0.55000000000000004">
      <c r="A10" t="s">
        <v>95</v>
      </c>
      <c r="B10" t="s">
        <v>96</v>
      </c>
      <c r="D10" t="s">
        <v>97</v>
      </c>
      <c r="E10" t="s">
        <v>98</v>
      </c>
      <c r="F10" t="s">
        <v>99</v>
      </c>
    </row>
    <row r="11" spans="1:6" x14ac:dyDescent="0.55000000000000004">
      <c r="A11" t="s">
        <v>100</v>
      </c>
      <c r="B11" t="s">
        <v>101</v>
      </c>
      <c r="D11" t="s">
        <v>102</v>
      </c>
      <c r="E11" t="s">
        <v>103</v>
      </c>
      <c r="F11" t="s">
        <v>104</v>
      </c>
    </row>
    <row r="12" spans="1:6" x14ac:dyDescent="0.55000000000000004">
      <c r="A12" t="s">
        <v>95</v>
      </c>
      <c r="B12" t="s">
        <v>105</v>
      </c>
      <c r="D12" t="s">
        <v>106</v>
      </c>
      <c r="E12" t="s">
        <v>107</v>
      </c>
      <c r="F12" t="s">
        <v>108</v>
      </c>
    </row>
    <row r="13" spans="1:6" x14ac:dyDescent="0.55000000000000004">
      <c r="A13" t="s">
        <v>109</v>
      </c>
      <c r="B13" t="s">
        <v>110</v>
      </c>
      <c r="D13" t="s">
        <v>111</v>
      </c>
      <c r="E13" t="s">
        <v>112</v>
      </c>
      <c r="F13" t="s">
        <v>113</v>
      </c>
    </row>
    <row r="14" spans="1:6" x14ac:dyDescent="0.55000000000000004">
      <c r="A14" t="s">
        <v>114</v>
      </c>
      <c r="B14" t="s">
        <v>115</v>
      </c>
      <c r="D14" t="s">
        <v>116</v>
      </c>
      <c r="E14" t="s">
        <v>117</v>
      </c>
      <c r="F14" t="s">
        <v>118</v>
      </c>
    </row>
    <row r="15" spans="1:6" x14ac:dyDescent="0.55000000000000004">
      <c r="A15" t="s">
        <v>119</v>
      </c>
      <c r="B15" t="s">
        <v>120</v>
      </c>
      <c r="D15" t="s">
        <v>121</v>
      </c>
      <c r="E15" t="s">
        <v>122</v>
      </c>
      <c r="F15" t="s">
        <v>123</v>
      </c>
    </row>
    <row r="16" spans="1:6" x14ac:dyDescent="0.55000000000000004">
      <c r="A16" t="s">
        <v>124</v>
      </c>
      <c r="B16" t="s">
        <v>81</v>
      </c>
      <c r="D16" t="s">
        <v>125</v>
      </c>
      <c r="E16" t="s">
        <v>126</v>
      </c>
      <c r="F16" t="s">
        <v>104</v>
      </c>
    </row>
    <row r="17" spans="1:6" x14ac:dyDescent="0.55000000000000004">
      <c r="A17" t="s">
        <v>127</v>
      </c>
      <c r="B17" t="s">
        <v>128</v>
      </c>
      <c r="D17" t="s">
        <v>129</v>
      </c>
      <c r="E17" t="s">
        <v>130</v>
      </c>
      <c r="F17" t="s">
        <v>131</v>
      </c>
    </row>
    <row r="18" spans="1:6" x14ac:dyDescent="0.55000000000000004">
      <c r="A18" t="s">
        <v>132</v>
      </c>
      <c r="B18" t="s">
        <v>133</v>
      </c>
      <c r="D18" t="s">
        <v>134</v>
      </c>
      <c r="E18" t="s">
        <v>135</v>
      </c>
      <c r="F18" t="s">
        <v>136</v>
      </c>
    </row>
    <row r="19" spans="1:6" x14ac:dyDescent="0.55000000000000004">
      <c r="A19" t="s">
        <v>137</v>
      </c>
      <c r="B19" t="s">
        <v>138</v>
      </c>
      <c r="D19" t="s">
        <v>139</v>
      </c>
      <c r="E19" t="s">
        <v>140</v>
      </c>
      <c r="F19" t="s">
        <v>141</v>
      </c>
    </row>
    <row r="20" spans="1:6" x14ac:dyDescent="0.55000000000000004">
      <c r="A20" t="s">
        <v>142</v>
      </c>
      <c r="B20" t="s">
        <v>143</v>
      </c>
      <c r="D20" t="s">
        <v>144</v>
      </c>
      <c r="E20" t="s">
        <v>145</v>
      </c>
      <c r="F20" t="s">
        <v>104</v>
      </c>
    </row>
    <row r="21" spans="1:6" x14ac:dyDescent="0.55000000000000004">
      <c r="A21" t="s">
        <v>95</v>
      </c>
      <c r="B21" t="s">
        <v>146</v>
      </c>
      <c r="D21" t="s">
        <v>147</v>
      </c>
      <c r="E21" t="s">
        <v>148</v>
      </c>
      <c r="F21" t="s">
        <v>149</v>
      </c>
    </row>
    <row r="22" spans="1:6" x14ac:dyDescent="0.55000000000000004">
      <c r="A22" t="s">
        <v>150</v>
      </c>
      <c r="B22" t="s">
        <v>81</v>
      </c>
      <c r="D22" t="s">
        <v>151</v>
      </c>
      <c r="E22" t="s">
        <v>152</v>
      </c>
      <c r="F22" t="s">
        <v>153</v>
      </c>
    </row>
    <row r="23" spans="1:6" x14ac:dyDescent="0.55000000000000004">
      <c r="A23" t="s">
        <v>154</v>
      </c>
      <c r="B23" t="s">
        <v>155</v>
      </c>
      <c r="D23" t="s">
        <v>156</v>
      </c>
      <c r="E23" t="s">
        <v>157</v>
      </c>
      <c r="F23" t="s">
        <v>158</v>
      </c>
    </row>
    <row r="24" spans="1:6" x14ac:dyDescent="0.55000000000000004">
      <c r="A24" t="s">
        <v>159</v>
      </c>
      <c r="B24" t="s">
        <v>81</v>
      </c>
      <c r="D24" t="s">
        <v>160</v>
      </c>
      <c r="E24" t="s">
        <v>161</v>
      </c>
      <c r="F24" t="s">
        <v>162</v>
      </c>
    </row>
    <row r="25" spans="1:6" x14ac:dyDescent="0.55000000000000004">
      <c r="A25" t="s">
        <v>163</v>
      </c>
      <c r="B25" t="s">
        <v>164</v>
      </c>
      <c r="D25" t="s">
        <v>165</v>
      </c>
      <c r="E25" t="s">
        <v>166</v>
      </c>
      <c r="F25" t="s">
        <v>167</v>
      </c>
    </row>
    <row r="26" spans="1:6" x14ac:dyDescent="0.55000000000000004">
      <c r="A26" t="s">
        <v>168</v>
      </c>
      <c r="B26" t="s">
        <v>169</v>
      </c>
      <c r="D26" t="s">
        <v>170</v>
      </c>
      <c r="E26" t="s">
        <v>171</v>
      </c>
      <c r="F26" t="s">
        <v>172</v>
      </c>
    </row>
    <row r="27" spans="1:6" x14ac:dyDescent="0.55000000000000004">
      <c r="A27" t="s">
        <v>173</v>
      </c>
      <c r="B27" t="s">
        <v>174</v>
      </c>
      <c r="D27" t="s">
        <v>175</v>
      </c>
      <c r="E27" t="s">
        <v>176</v>
      </c>
      <c r="F27" t="s">
        <v>177</v>
      </c>
    </row>
    <row r="28" spans="1:6" x14ac:dyDescent="0.55000000000000004">
      <c r="A28" t="s">
        <v>178</v>
      </c>
      <c r="B28" t="s">
        <v>179</v>
      </c>
      <c r="D28" t="s">
        <v>180</v>
      </c>
      <c r="E28" t="s">
        <v>181</v>
      </c>
      <c r="F28" t="s">
        <v>182</v>
      </c>
    </row>
    <row r="29" spans="1:6" x14ac:dyDescent="0.55000000000000004">
      <c r="A29" t="s">
        <v>95</v>
      </c>
      <c r="B29" t="s">
        <v>183</v>
      </c>
      <c r="D29" t="s">
        <v>184</v>
      </c>
      <c r="E29" t="s">
        <v>185</v>
      </c>
      <c r="F29" t="s">
        <v>186</v>
      </c>
    </row>
    <row r="30" spans="1:6" x14ac:dyDescent="0.55000000000000004">
      <c r="A30" t="s">
        <v>187</v>
      </c>
      <c r="B30" t="s">
        <v>188</v>
      </c>
      <c r="D30" t="s">
        <v>189</v>
      </c>
      <c r="E30" t="s">
        <v>190</v>
      </c>
      <c r="F30" t="s">
        <v>153</v>
      </c>
    </row>
    <row r="31" spans="1:6" x14ac:dyDescent="0.55000000000000004">
      <c r="A31" t="s">
        <v>191</v>
      </c>
      <c r="B31" t="s">
        <v>192</v>
      </c>
      <c r="D31" t="s">
        <v>193</v>
      </c>
      <c r="E31" t="s">
        <v>194</v>
      </c>
      <c r="F31" t="s">
        <v>195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A0A7A-ECFF-4254-B94F-8E1DA0F4D8F5}">
  <dimension ref="A1:F6"/>
  <sheetViews>
    <sheetView workbookViewId="0">
      <selection activeCell="B6" sqref="B6"/>
    </sheetView>
  </sheetViews>
  <sheetFormatPr defaultRowHeight="14.4" x14ac:dyDescent="0.55000000000000004"/>
  <cols>
    <col min="2" max="2" width="22.83984375" customWidth="1"/>
  </cols>
  <sheetData>
    <row r="1" spans="1:6" x14ac:dyDescent="0.55000000000000004">
      <c r="A1" s="16"/>
    </row>
    <row r="2" spans="1:6" x14ac:dyDescent="0.55000000000000004">
      <c r="B2" s="3" t="s">
        <v>199</v>
      </c>
    </row>
    <row r="3" spans="1:6" x14ac:dyDescent="0.55000000000000004">
      <c r="B3" s="7">
        <v>45380</v>
      </c>
      <c r="D3" s="18" t="s">
        <v>201</v>
      </c>
      <c r="E3" s="18"/>
      <c r="F3" s="18"/>
    </row>
    <row r="4" spans="1:6" x14ac:dyDescent="0.55000000000000004">
      <c r="D4" s="18"/>
      <c r="E4" s="18"/>
      <c r="F4" s="18"/>
    </row>
    <row r="5" spans="1:6" x14ac:dyDescent="0.55000000000000004">
      <c r="B5" s="3" t="s">
        <v>200</v>
      </c>
      <c r="D5" s="18"/>
      <c r="E5" s="18"/>
      <c r="F5" s="18"/>
    </row>
    <row r="6" spans="1:6" x14ac:dyDescent="0.55000000000000004">
      <c r="B6" s="17">
        <f>B3</f>
        <v>45380</v>
      </c>
    </row>
  </sheetData>
  <mergeCells count="1">
    <mergeCell ref="D3:F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88E24-2DC2-4796-8981-388527C11BB6}">
  <dimension ref="A2:E13"/>
  <sheetViews>
    <sheetView workbookViewId="0"/>
  </sheetViews>
  <sheetFormatPr defaultRowHeight="14.4" x14ac:dyDescent="0.55000000000000004"/>
  <cols>
    <col min="1" max="1" width="28.3671875" bestFit="1" customWidth="1"/>
    <col min="2" max="2" width="12.41796875" customWidth="1"/>
    <col min="3" max="3" width="12.15625" customWidth="1"/>
    <col min="5" max="5" width="11.1015625" customWidth="1"/>
  </cols>
  <sheetData>
    <row r="2" spans="1:5" x14ac:dyDescent="0.55000000000000004">
      <c r="A2" s="3" t="s">
        <v>202</v>
      </c>
      <c r="B2" s="7">
        <f ca="1">TODAY()</f>
        <v>45357</v>
      </c>
    </row>
    <row r="3" spans="1:5" x14ac:dyDescent="0.55000000000000004">
      <c r="A3" s="3"/>
      <c r="D3" s="21" t="s">
        <v>208</v>
      </c>
      <c r="E3" s="22"/>
    </row>
    <row r="4" spans="1:5" x14ac:dyDescent="0.55000000000000004">
      <c r="A4" s="3" t="s">
        <v>203</v>
      </c>
      <c r="B4" s="7">
        <v>38075</v>
      </c>
      <c r="D4" s="23"/>
      <c r="E4" s="24"/>
    </row>
    <row r="5" spans="1:5" x14ac:dyDescent="0.55000000000000004">
      <c r="A5" s="3"/>
      <c r="D5" s="25"/>
      <c r="E5" s="26"/>
    </row>
    <row r="6" spans="1:5" x14ac:dyDescent="0.55000000000000004">
      <c r="A6" s="3" t="s">
        <v>207</v>
      </c>
      <c r="B6" s="19">
        <f ca="1">B2-B4</f>
        <v>7282</v>
      </c>
      <c r="C6" t="s">
        <v>204</v>
      </c>
    </row>
    <row r="7" spans="1:5" x14ac:dyDescent="0.55000000000000004">
      <c r="A7" s="3"/>
    </row>
    <row r="8" spans="1:5" x14ac:dyDescent="0.55000000000000004">
      <c r="A8" s="3" t="s">
        <v>205</v>
      </c>
      <c r="B8" s="7">
        <f>B4+20000</f>
        <v>58075</v>
      </c>
    </row>
    <row r="9" spans="1:5" x14ac:dyDescent="0.55000000000000004">
      <c r="A9" s="3" t="s">
        <v>206</v>
      </c>
      <c r="B9" s="7">
        <f>B4+10000</f>
        <v>48075</v>
      </c>
    </row>
    <row r="10" spans="1:5" x14ac:dyDescent="0.55000000000000004">
      <c r="B10" s="20"/>
    </row>
    <row r="13" spans="1:5" x14ac:dyDescent="0.55000000000000004">
      <c r="C13" s="20"/>
    </row>
  </sheetData>
  <mergeCells count="1">
    <mergeCell ref="D3:E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5C8A5-5767-423C-AF32-DB408E5DD626}">
  <dimension ref="A1:F18"/>
  <sheetViews>
    <sheetView workbookViewId="0">
      <selection activeCell="A2" sqref="A2"/>
    </sheetView>
  </sheetViews>
  <sheetFormatPr defaultRowHeight="14.4" x14ac:dyDescent="0.55000000000000004"/>
  <cols>
    <col min="1" max="1" width="8.20703125" bestFit="1" customWidth="1"/>
    <col min="2" max="2" width="9.5234375" bestFit="1" customWidth="1"/>
    <col min="3" max="3" width="14.41796875" bestFit="1" customWidth="1"/>
    <col min="4" max="4" width="7.41796875" customWidth="1"/>
    <col min="5" max="5" width="11.5234375" bestFit="1" customWidth="1"/>
    <col min="6" max="7" width="13.578125" customWidth="1"/>
    <col min="8" max="8" width="11.68359375" bestFit="1" customWidth="1"/>
  </cols>
  <sheetData>
    <row r="1" spans="1:6" s="3" customFormat="1" x14ac:dyDescent="0.55000000000000004">
      <c r="A1" s="3" t="s">
        <v>51</v>
      </c>
      <c r="B1" s="3" t="s">
        <v>52</v>
      </c>
      <c r="C1" s="3" t="s">
        <v>53</v>
      </c>
      <c r="D1" s="3" t="s">
        <v>54</v>
      </c>
      <c r="E1" s="3" t="s">
        <v>55</v>
      </c>
      <c r="F1" s="3" t="s">
        <v>225</v>
      </c>
    </row>
    <row r="2" spans="1:6" x14ac:dyDescent="0.55000000000000004">
      <c r="A2" t="s">
        <v>56</v>
      </c>
      <c r="B2" t="s">
        <v>57</v>
      </c>
      <c r="C2" t="s">
        <v>58</v>
      </c>
      <c r="D2">
        <v>24680</v>
      </c>
      <c r="E2" t="s">
        <v>209</v>
      </c>
      <c r="F2" s="19">
        <v>199104121714</v>
      </c>
    </row>
    <row r="3" spans="1:6" x14ac:dyDescent="0.55000000000000004">
      <c r="A3" t="s">
        <v>61</v>
      </c>
      <c r="B3" t="s">
        <v>62</v>
      </c>
      <c r="C3" t="s">
        <v>63</v>
      </c>
      <c r="D3">
        <v>17131</v>
      </c>
      <c r="E3" t="s">
        <v>210</v>
      </c>
      <c r="F3" s="19">
        <v>199711221899</v>
      </c>
    </row>
    <row r="4" spans="1:6" x14ac:dyDescent="0.55000000000000004">
      <c r="A4" t="s">
        <v>66</v>
      </c>
      <c r="B4" t="s">
        <v>67</v>
      </c>
      <c r="C4" t="s">
        <v>68</v>
      </c>
      <c r="D4">
        <v>17133</v>
      </c>
      <c r="E4" t="s">
        <v>211</v>
      </c>
      <c r="F4" s="19">
        <v>200207202109</v>
      </c>
    </row>
    <row r="5" spans="1:6" x14ac:dyDescent="0.55000000000000004">
      <c r="A5" t="s">
        <v>71</v>
      </c>
      <c r="B5" t="s">
        <v>72</v>
      </c>
      <c r="C5" t="s">
        <v>73</v>
      </c>
      <c r="D5">
        <v>13579</v>
      </c>
      <c r="E5" t="s">
        <v>212</v>
      </c>
      <c r="F5" s="19">
        <v>199704216843</v>
      </c>
    </row>
    <row r="6" spans="1:6" x14ac:dyDescent="0.55000000000000004">
      <c r="A6" t="s">
        <v>61</v>
      </c>
      <c r="B6" t="s">
        <v>76</v>
      </c>
      <c r="C6" t="s">
        <v>77</v>
      </c>
      <c r="D6">
        <v>44444</v>
      </c>
      <c r="E6" t="s">
        <v>213</v>
      </c>
      <c r="F6" s="19">
        <v>199112154792</v>
      </c>
    </row>
    <row r="7" spans="1:6" x14ac:dyDescent="0.55000000000000004">
      <c r="A7" t="s">
        <v>80</v>
      </c>
      <c r="B7" t="s">
        <v>81</v>
      </c>
      <c r="C7" t="s">
        <v>82</v>
      </c>
      <c r="D7">
        <v>65432</v>
      </c>
      <c r="E7" t="s">
        <v>214</v>
      </c>
      <c r="F7" s="19">
        <v>199611023156</v>
      </c>
    </row>
    <row r="8" spans="1:6" x14ac:dyDescent="0.55000000000000004">
      <c r="A8" t="s">
        <v>85</v>
      </c>
      <c r="B8" t="s">
        <v>86</v>
      </c>
      <c r="C8" t="s">
        <v>87</v>
      </c>
      <c r="D8">
        <v>24613</v>
      </c>
      <c r="E8" t="s">
        <v>215</v>
      </c>
      <c r="F8" s="19">
        <v>200108207865</v>
      </c>
    </row>
    <row r="9" spans="1:6" x14ac:dyDescent="0.55000000000000004">
      <c r="A9" t="s">
        <v>90</v>
      </c>
      <c r="B9" t="s">
        <v>91</v>
      </c>
      <c r="C9" t="s">
        <v>92</v>
      </c>
      <c r="D9">
        <v>12188</v>
      </c>
      <c r="E9" t="s">
        <v>216</v>
      </c>
      <c r="F9" s="19">
        <v>200109032253</v>
      </c>
    </row>
    <row r="10" spans="1:6" x14ac:dyDescent="0.55000000000000004">
      <c r="A10" t="s">
        <v>95</v>
      </c>
      <c r="B10" t="s">
        <v>96</v>
      </c>
      <c r="C10" t="s">
        <v>97</v>
      </c>
      <c r="D10">
        <v>12172</v>
      </c>
      <c r="E10" t="s">
        <v>217</v>
      </c>
      <c r="F10" s="19">
        <v>199701155248</v>
      </c>
    </row>
    <row r="11" spans="1:6" x14ac:dyDescent="0.55000000000000004">
      <c r="A11" t="s">
        <v>100</v>
      </c>
      <c r="B11" t="s">
        <v>101</v>
      </c>
      <c r="C11" t="s">
        <v>102</v>
      </c>
      <c r="D11">
        <v>12577</v>
      </c>
      <c r="E11" t="s">
        <v>218</v>
      </c>
      <c r="F11" s="19">
        <v>199210024660</v>
      </c>
    </row>
    <row r="12" spans="1:6" x14ac:dyDescent="0.55000000000000004">
      <c r="A12" t="s">
        <v>95</v>
      </c>
      <c r="B12" t="s">
        <v>105</v>
      </c>
      <c r="C12" t="s">
        <v>106</v>
      </c>
      <c r="D12">
        <v>26300</v>
      </c>
      <c r="E12" t="s">
        <v>219</v>
      </c>
      <c r="F12" s="19">
        <v>200504204476</v>
      </c>
    </row>
    <row r="13" spans="1:6" x14ac:dyDescent="0.55000000000000004">
      <c r="A13" t="s">
        <v>109</v>
      </c>
      <c r="B13" t="s">
        <v>110</v>
      </c>
      <c r="C13" t="s">
        <v>111</v>
      </c>
      <c r="D13">
        <v>97212</v>
      </c>
      <c r="E13" t="s">
        <v>220</v>
      </c>
      <c r="F13" s="19">
        <v>199010175400</v>
      </c>
    </row>
    <row r="14" spans="1:6" x14ac:dyDescent="0.55000000000000004">
      <c r="A14" t="s">
        <v>114</v>
      </c>
      <c r="B14" t="s">
        <v>115</v>
      </c>
      <c r="C14" t="s">
        <v>116</v>
      </c>
      <c r="D14">
        <v>12334</v>
      </c>
      <c r="E14" t="s">
        <v>221</v>
      </c>
      <c r="F14" s="19">
        <v>199210214006</v>
      </c>
    </row>
    <row r="15" spans="1:6" x14ac:dyDescent="0.55000000000000004">
      <c r="A15" t="s">
        <v>119</v>
      </c>
      <c r="B15" t="s">
        <v>120</v>
      </c>
      <c r="C15" t="s">
        <v>121</v>
      </c>
      <c r="D15">
        <v>32100</v>
      </c>
      <c r="E15" t="s">
        <v>222</v>
      </c>
      <c r="F15" s="19">
        <v>199503114928</v>
      </c>
    </row>
    <row r="16" spans="1:6" x14ac:dyDescent="0.55000000000000004">
      <c r="A16" t="s">
        <v>124</v>
      </c>
      <c r="B16" t="s">
        <v>81</v>
      </c>
      <c r="C16" t="s">
        <v>125</v>
      </c>
      <c r="D16">
        <v>16133</v>
      </c>
      <c r="E16" t="s">
        <v>218</v>
      </c>
      <c r="F16" s="19">
        <v>200011204572</v>
      </c>
    </row>
    <row r="17" spans="1:6" x14ac:dyDescent="0.55000000000000004">
      <c r="A17" t="s">
        <v>127</v>
      </c>
      <c r="B17" t="s">
        <v>128</v>
      </c>
      <c r="C17" t="s">
        <v>129</v>
      </c>
      <c r="D17">
        <v>16230</v>
      </c>
      <c r="E17" t="s">
        <v>223</v>
      </c>
      <c r="F17" s="19">
        <v>199003197133</v>
      </c>
    </row>
    <row r="18" spans="1:6" x14ac:dyDescent="0.55000000000000004">
      <c r="A18" t="s">
        <v>132</v>
      </c>
      <c r="B18" t="s">
        <v>133</v>
      </c>
      <c r="C18" t="s">
        <v>134</v>
      </c>
      <c r="D18">
        <v>22900</v>
      </c>
      <c r="E18" t="s">
        <v>224</v>
      </c>
      <c r="F18" s="19">
        <v>199412247639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7AE6D-F41E-4965-914A-D9EFF415C875}">
  <dimension ref="A1:F18"/>
  <sheetViews>
    <sheetView workbookViewId="0">
      <selection activeCell="F9" sqref="F9"/>
    </sheetView>
  </sheetViews>
  <sheetFormatPr defaultRowHeight="14.4" x14ac:dyDescent="0.55000000000000004"/>
  <cols>
    <col min="1" max="1" width="8.20703125" bestFit="1" customWidth="1"/>
    <col min="2" max="2" width="9.5234375" bestFit="1" customWidth="1"/>
    <col min="3" max="3" width="14.41796875" bestFit="1" customWidth="1"/>
    <col min="4" max="4" width="7.41796875" style="29" customWidth="1"/>
    <col min="5" max="5" width="11.5234375" bestFit="1" customWidth="1"/>
    <col min="6" max="6" width="13.578125" style="27" customWidth="1"/>
    <col min="7" max="7" width="13.578125" customWidth="1"/>
    <col min="8" max="8" width="11.68359375" bestFit="1" customWidth="1"/>
  </cols>
  <sheetData>
    <row r="1" spans="1:6" s="3" customFormat="1" x14ac:dyDescent="0.55000000000000004">
      <c r="A1" s="3" t="s">
        <v>51</v>
      </c>
      <c r="B1" s="3" t="s">
        <v>52</v>
      </c>
      <c r="C1" s="3" t="s">
        <v>53</v>
      </c>
      <c r="D1" s="28" t="s">
        <v>54</v>
      </c>
      <c r="E1" s="3" t="s">
        <v>55</v>
      </c>
      <c r="F1" s="30" t="s">
        <v>225</v>
      </c>
    </row>
    <row r="2" spans="1:6" x14ac:dyDescent="0.55000000000000004">
      <c r="A2" t="s">
        <v>56</v>
      </c>
      <c r="B2" t="s">
        <v>57</v>
      </c>
      <c r="C2" t="s">
        <v>58</v>
      </c>
      <c r="D2" s="29">
        <v>24680</v>
      </c>
      <c r="E2" t="s">
        <v>209</v>
      </c>
      <c r="F2" s="27">
        <v>199104121714</v>
      </c>
    </row>
    <row r="3" spans="1:6" x14ac:dyDescent="0.55000000000000004">
      <c r="A3" t="s">
        <v>61</v>
      </c>
      <c r="B3" t="s">
        <v>62</v>
      </c>
      <c r="C3" t="s">
        <v>63</v>
      </c>
      <c r="D3" s="29">
        <v>17131</v>
      </c>
      <c r="E3" t="s">
        <v>210</v>
      </c>
      <c r="F3" s="27">
        <v>199711221899</v>
      </c>
    </row>
    <row r="4" spans="1:6" x14ac:dyDescent="0.55000000000000004">
      <c r="A4" t="s">
        <v>66</v>
      </c>
      <c r="B4" t="s">
        <v>67</v>
      </c>
      <c r="C4" t="s">
        <v>68</v>
      </c>
      <c r="D4" s="29">
        <v>17133</v>
      </c>
      <c r="E4" t="s">
        <v>211</v>
      </c>
      <c r="F4" s="27">
        <v>200207202109</v>
      </c>
    </row>
    <row r="5" spans="1:6" x14ac:dyDescent="0.55000000000000004">
      <c r="A5" t="s">
        <v>71</v>
      </c>
      <c r="B5" t="s">
        <v>72</v>
      </c>
      <c r="C5" t="s">
        <v>73</v>
      </c>
      <c r="D5" s="29">
        <v>13579</v>
      </c>
      <c r="E5" t="s">
        <v>212</v>
      </c>
      <c r="F5" s="27">
        <v>199704216843</v>
      </c>
    </row>
    <row r="6" spans="1:6" x14ac:dyDescent="0.55000000000000004">
      <c r="A6" t="s">
        <v>61</v>
      </c>
      <c r="B6" t="s">
        <v>76</v>
      </c>
      <c r="C6" t="s">
        <v>77</v>
      </c>
      <c r="D6" s="29">
        <v>44444</v>
      </c>
      <c r="E6" t="s">
        <v>213</v>
      </c>
      <c r="F6" s="27">
        <v>199112154792</v>
      </c>
    </row>
    <row r="7" spans="1:6" x14ac:dyDescent="0.55000000000000004">
      <c r="A7" t="s">
        <v>80</v>
      </c>
      <c r="B7" t="s">
        <v>81</v>
      </c>
      <c r="C7" t="s">
        <v>82</v>
      </c>
      <c r="D7" s="29">
        <v>65432</v>
      </c>
      <c r="E7" t="s">
        <v>214</v>
      </c>
      <c r="F7" s="27">
        <v>199611023156</v>
      </c>
    </row>
    <row r="8" spans="1:6" x14ac:dyDescent="0.55000000000000004">
      <c r="A8" t="s">
        <v>85</v>
      </c>
      <c r="B8" t="s">
        <v>86</v>
      </c>
      <c r="C8" t="s">
        <v>87</v>
      </c>
      <c r="D8" s="29">
        <v>24613</v>
      </c>
      <c r="E8" t="s">
        <v>215</v>
      </c>
      <c r="F8" s="27">
        <v>200108207865</v>
      </c>
    </row>
    <row r="9" spans="1:6" x14ac:dyDescent="0.55000000000000004">
      <c r="A9" t="s">
        <v>90</v>
      </c>
      <c r="B9" t="s">
        <v>91</v>
      </c>
      <c r="C9" t="s">
        <v>92</v>
      </c>
      <c r="D9" s="29">
        <v>12188</v>
      </c>
      <c r="E9" t="s">
        <v>216</v>
      </c>
      <c r="F9" s="27">
        <v>200109032253</v>
      </c>
    </row>
    <row r="10" spans="1:6" x14ac:dyDescent="0.55000000000000004">
      <c r="A10" t="s">
        <v>95</v>
      </c>
      <c r="B10" t="s">
        <v>96</v>
      </c>
      <c r="C10" t="s">
        <v>97</v>
      </c>
      <c r="D10" s="29">
        <v>12172</v>
      </c>
      <c r="E10" t="s">
        <v>217</v>
      </c>
      <c r="F10" s="27">
        <v>199701155248</v>
      </c>
    </row>
    <row r="11" spans="1:6" x14ac:dyDescent="0.55000000000000004">
      <c r="A11" t="s">
        <v>100</v>
      </c>
      <c r="B11" t="s">
        <v>101</v>
      </c>
      <c r="C11" t="s">
        <v>102</v>
      </c>
      <c r="D11" s="29">
        <v>12577</v>
      </c>
      <c r="E11" t="s">
        <v>218</v>
      </c>
      <c r="F11" s="27">
        <v>199210024660</v>
      </c>
    </row>
    <row r="12" spans="1:6" x14ac:dyDescent="0.55000000000000004">
      <c r="A12" t="s">
        <v>95</v>
      </c>
      <c r="B12" t="s">
        <v>105</v>
      </c>
      <c r="C12" t="s">
        <v>106</v>
      </c>
      <c r="D12" s="29">
        <v>26300</v>
      </c>
      <c r="E12" t="s">
        <v>219</v>
      </c>
      <c r="F12" s="27">
        <v>200504204476</v>
      </c>
    </row>
    <row r="13" spans="1:6" x14ac:dyDescent="0.55000000000000004">
      <c r="A13" t="s">
        <v>109</v>
      </c>
      <c r="B13" t="s">
        <v>110</v>
      </c>
      <c r="C13" t="s">
        <v>111</v>
      </c>
      <c r="D13" s="29">
        <v>97212</v>
      </c>
      <c r="E13" t="s">
        <v>220</v>
      </c>
      <c r="F13" s="27">
        <v>199010175400</v>
      </c>
    </row>
    <row r="14" spans="1:6" x14ac:dyDescent="0.55000000000000004">
      <c r="A14" t="s">
        <v>114</v>
      </c>
      <c r="B14" t="s">
        <v>115</v>
      </c>
      <c r="C14" t="s">
        <v>116</v>
      </c>
      <c r="D14" s="29">
        <v>12334</v>
      </c>
      <c r="E14" t="s">
        <v>221</v>
      </c>
      <c r="F14" s="27">
        <v>199210214006</v>
      </c>
    </row>
    <row r="15" spans="1:6" x14ac:dyDescent="0.55000000000000004">
      <c r="A15" t="s">
        <v>119</v>
      </c>
      <c r="B15" t="s">
        <v>120</v>
      </c>
      <c r="C15" t="s">
        <v>121</v>
      </c>
      <c r="D15" s="29">
        <v>32100</v>
      </c>
      <c r="E15" t="s">
        <v>222</v>
      </c>
      <c r="F15" s="27">
        <v>199503114928</v>
      </c>
    </row>
    <row r="16" spans="1:6" x14ac:dyDescent="0.55000000000000004">
      <c r="A16" t="s">
        <v>124</v>
      </c>
      <c r="B16" t="s">
        <v>81</v>
      </c>
      <c r="C16" t="s">
        <v>125</v>
      </c>
      <c r="D16" s="29">
        <v>16133</v>
      </c>
      <c r="E16" t="s">
        <v>218</v>
      </c>
      <c r="F16" s="27">
        <v>200011204572</v>
      </c>
    </row>
    <row r="17" spans="1:6" x14ac:dyDescent="0.55000000000000004">
      <c r="A17" t="s">
        <v>127</v>
      </c>
      <c r="B17" t="s">
        <v>128</v>
      </c>
      <c r="C17" t="s">
        <v>129</v>
      </c>
      <c r="D17" s="29">
        <v>16230</v>
      </c>
      <c r="E17" t="s">
        <v>223</v>
      </c>
      <c r="F17" s="27">
        <v>199003197133</v>
      </c>
    </row>
    <row r="18" spans="1:6" x14ac:dyDescent="0.55000000000000004">
      <c r="A18" t="s">
        <v>132</v>
      </c>
      <c r="B18" t="s">
        <v>133</v>
      </c>
      <c r="C18" t="s">
        <v>134</v>
      </c>
      <c r="D18" s="29">
        <v>22900</v>
      </c>
      <c r="E18" t="s">
        <v>224</v>
      </c>
      <c r="F18" s="27">
        <v>199412247639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0D48C-3FDD-4B4F-AB03-F4527E181958}">
  <dimension ref="A1:B12"/>
  <sheetViews>
    <sheetView workbookViewId="0">
      <selection activeCell="B12" sqref="B12"/>
    </sheetView>
  </sheetViews>
  <sheetFormatPr defaultRowHeight="14.4" x14ac:dyDescent="0.55000000000000004"/>
  <cols>
    <col min="1" max="1" width="21" bestFit="1" customWidth="1"/>
  </cols>
  <sheetData>
    <row r="1" spans="1:2" ht="18.3" x14ac:dyDescent="0.7">
      <c r="A1" s="31" t="s">
        <v>233</v>
      </c>
      <c r="B1" s="31"/>
    </row>
    <row r="4" spans="1:2" x14ac:dyDescent="0.55000000000000004">
      <c r="A4" t="s">
        <v>226</v>
      </c>
      <c r="B4">
        <v>25000</v>
      </c>
    </row>
    <row r="5" spans="1:2" x14ac:dyDescent="0.55000000000000004">
      <c r="A5" t="s">
        <v>227</v>
      </c>
      <c r="B5">
        <v>19000</v>
      </c>
    </row>
    <row r="6" spans="1:2" x14ac:dyDescent="0.55000000000000004">
      <c r="A6" t="s">
        <v>228</v>
      </c>
      <c r="B6" s="32"/>
    </row>
    <row r="8" spans="1:2" x14ac:dyDescent="0.55000000000000004">
      <c r="A8" t="s">
        <v>229</v>
      </c>
      <c r="B8">
        <v>2000</v>
      </c>
    </row>
    <row r="9" spans="1:2" x14ac:dyDescent="0.55000000000000004">
      <c r="A9" t="s">
        <v>230</v>
      </c>
      <c r="B9">
        <v>500</v>
      </c>
    </row>
    <row r="10" spans="1:2" x14ac:dyDescent="0.55000000000000004">
      <c r="A10" t="s">
        <v>231</v>
      </c>
      <c r="B10">
        <v>500</v>
      </c>
    </row>
    <row r="12" spans="1:2" x14ac:dyDescent="0.55000000000000004">
      <c r="A12" t="s">
        <v>232</v>
      </c>
      <c r="B12" s="32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EF1C0-E96F-4943-96A3-C67405B1482C}">
  <dimension ref="A1:B12"/>
  <sheetViews>
    <sheetView workbookViewId="0">
      <selection activeCell="H7" sqref="H7"/>
    </sheetView>
  </sheetViews>
  <sheetFormatPr defaultRowHeight="14.4" x14ac:dyDescent="0.55000000000000004"/>
  <cols>
    <col min="1" max="1" width="21" bestFit="1" customWidth="1"/>
  </cols>
  <sheetData>
    <row r="1" spans="1:2" ht="18.3" x14ac:dyDescent="0.7">
      <c r="A1" s="31" t="s">
        <v>233</v>
      </c>
      <c r="B1" s="31"/>
    </row>
    <row r="4" spans="1:2" x14ac:dyDescent="0.55000000000000004">
      <c r="A4" t="s">
        <v>226</v>
      </c>
      <c r="B4">
        <v>25000</v>
      </c>
    </row>
    <row r="5" spans="1:2" x14ac:dyDescent="0.55000000000000004">
      <c r="A5" t="s">
        <v>227</v>
      </c>
      <c r="B5">
        <v>19000</v>
      </c>
    </row>
    <row r="6" spans="1:2" x14ac:dyDescent="0.55000000000000004">
      <c r="A6" t="s">
        <v>228</v>
      </c>
      <c r="B6" s="32">
        <f>B4-B5</f>
        <v>6000</v>
      </c>
    </row>
    <row r="8" spans="1:2" x14ac:dyDescent="0.55000000000000004">
      <c r="A8" t="s">
        <v>229</v>
      </c>
      <c r="B8">
        <v>2000</v>
      </c>
    </row>
    <row r="9" spans="1:2" x14ac:dyDescent="0.55000000000000004">
      <c r="A9" t="s">
        <v>230</v>
      </c>
      <c r="B9">
        <v>500</v>
      </c>
    </row>
    <row r="10" spans="1:2" x14ac:dyDescent="0.55000000000000004">
      <c r="A10" t="s">
        <v>231</v>
      </c>
      <c r="B10">
        <v>500</v>
      </c>
    </row>
    <row r="12" spans="1:2" x14ac:dyDescent="0.55000000000000004">
      <c r="A12" t="s">
        <v>232</v>
      </c>
      <c r="B12" s="32">
        <f>B6-B8-B9-B10</f>
        <v>3000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8056E-41CA-439E-93D1-4170423E1E93}">
  <dimension ref="A1:E7"/>
  <sheetViews>
    <sheetView workbookViewId="0"/>
  </sheetViews>
  <sheetFormatPr defaultRowHeight="14.4" x14ac:dyDescent="0.55000000000000004"/>
  <cols>
    <col min="1" max="1" width="14.68359375" customWidth="1"/>
    <col min="2" max="2" width="12.5234375" customWidth="1"/>
    <col min="3" max="5" width="8.5234375" customWidth="1"/>
  </cols>
  <sheetData>
    <row r="1" spans="1:5" ht="23.7" x14ac:dyDescent="0.9">
      <c r="A1" s="33" t="s">
        <v>234</v>
      </c>
    </row>
    <row r="3" spans="1:5" s="3" customFormat="1" x14ac:dyDescent="0.55000000000000004">
      <c r="A3" s="3" t="s">
        <v>235</v>
      </c>
      <c r="B3" s="3" t="s">
        <v>236</v>
      </c>
      <c r="C3" s="3" t="s">
        <v>237</v>
      </c>
      <c r="D3" s="3" t="s">
        <v>238</v>
      </c>
      <c r="E3" s="3" t="s">
        <v>239</v>
      </c>
    </row>
    <row r="4" spans="1:5" x14ac:dyDescent="0.55000000000000004">
      <c r="A4" t="s">
        <v>240</v>
      </c>
      <c r="B4">
        <v>54</v>
      </c>
      <c r="C4">
        <v>6</v>
      </c>
      <c r="D4">
        <v>650</v>
      </c>
    </row>
    <row r="5" spans="1:5" x14ac:dyDescent="0.55000000000000004">
      <c r="A5" t="s">
        <v>241</v>
      </c>
      <c r="B5">
        <v>90</v>
      </c>
      <c r="C5">
        <v>12</v>
      </c>
      <c r="D5">
        <v>1020</v>
      </c>
    </row>
    <row r="6" spans="1:5" x14ac:dyDescent="0.55000000000000004">
      <c r="A6" t="s">
        <v>242</v>
      </c>
      <c r="B6">
        <v>120</v>
      </c>
      <c r="C6">
        <v>15</v>
      </c>
      <c r="D6">
        <v>2250</v>
      </c>
    </row>
    <row r="7" spans="1:5" x14ac:dyDescent="0.55000000000000004">
      <c r="A7" t="s">
        <v>243</v>
      </c>
      <c r="B7">
        <v>150</v>
      </c>
      <c r="C7">
        <v>20</v>
      </c>
      <c r="D7">
        <v>3540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B0258-3FBB-4DAF-94AF-C00AAEECBA8A}">
  <dimension ref="A1:E7"/>
  <sheetViews>
    <sheetView workbookViewId="0"/>
  </sheetViews>
  <sheetFormatPr defaultRowHeight="14.4" x14ac:dyDescent="0.55000000000000004"/>
  <cols>
    <col min="1" max="1" width="14.68359375" customWidth="1"/>
    <col min="2" max="2" width="12.5234375" customWidth="1"/>
    <col min="3" max="4" width="8.5234375" customWidth="1"/>
    <col min="5" max="5" width="10.1015625" customWidth="1"/>
  </cols>
  <sheetData>
    <row r="1" spans="1:5" ht="23.7" x14ac:dyDescent="0.9">
      <c r="A1" s="33" t="s">
        <v>234</v>
      </c>
    </row>
    <row r="3" spans="1:5" s="3" customFormat="1" x14ac:dyDescent="0.55000000000000004">
      <c r="A3" s="3" t="s">
        <v>235</v>
      </c>
      <c r="B3" s="3" t="s">
        <v>236</v>
      </c>
      <c r="C3" s="3" t="s">
        <v>237</v>
      </c>
      <c r="D3" s="3" t="s">
        <v>238</v>
      </c>
      <c r="E3" s="3" t="s">
        <v>239</v>
      </c>
    </row>
    <row r="4" spans="1:5" x14ac:dyDescent="0.55000000000000004">
      <c r="A4" t="s">
        <v>240</v>
      </c>
      <c r="B4" s="34">
        <v>54</v>
      </c>
      <c r="C4">
        <v>6</v>
      </c>
      <c r="D4" s="35">
        <v>650</v>
      </c>
      <c r="E4" s="36">
        <f>C4*D4</f>
        <v>3900</v>
      </c>
    </row>
    <row r="5" spans="1:5" x14ac:dyDescent="0.55000000000000004">
      <c r="A5" t="s">
        <v>241</v>
      </c>
      <c r="B5" s="34">
        <v>90</v>
      </c>
      <c r="C5">
        <v>12</v>
      </c>
      <c r="D5" s="35">
        <v>1020</v>
      </c>
      <c r="E5" s="36">
        <f t="shared" ref="E5:E7" si="0">C5*D5</f>
        <v>12240</v>
      </c>
    </row>
    <row r="6" spans="1:5" x14ac:dyDescent="0.55000000000000004">
      <c r="A6" t="s">
        <v>242</v>
      </c>
      <c r="B6" s="34">
        <v>120</v>
      </c>
      <c r="C6">
        <v>15</v>
      </c>
      <c r="D6" s="35">
        <v>2250</v>
      </c>
      <c r="E6" s="36">
        <f t="shared" si="0"/>
        <v>33750</v>
      </c>
    </row>
    <row r="7" spans="1:5" x14ac:dyDescent="0.55000000000000004">
      <c r="A7" t="s">
        <v>243</v>
      </c>
      <c r="B7" s="34">
        <v>150</v>
      </c>
      <c r="C7">
        <v>20</v>
      </c>
      <c r="D7" s="35">
        <v>3540</v>
      </c>
      <c r="E7" s="36">
        <f t="shared" si="0"/>
        <v>70800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5D61C-63F5-468F-8C3D-7CEDFEF9BA46}">
  <dimension ref="A1:B13"/>
  <sheetViews>
    <sheetView workbookViewId="0"/>
  </sheetViews>
  <sheetFormatPr defaultRowHeight="14.4" x14ac:dyDescent="0.55000000000000004"/>
  <cols>
    <col min="2" max="2" width="14.5234375" style="14" customWidth="1"/>
  </cols>
  <sheetData>
    <row r="1" spans="1:2" s="3" customFormat="1" x14ac:dyDescent="0.55000000000000004">
      <c r="A1" s="3" t="s">
        <v>244</v>
      </c>
      <c r="B1" s="37" t="s">
        <v>253</v>
      </c>
    </row>
    <row r="2" spans="1:2" x14ac:dyDescent="0.55000000000000004">
      <c r="A2" t="s">
        <v>0</v>
      </c>
      <c r="B2" s="14">
        <v>235000</v>
      </c>
    </row>
    <row r="3" spans="1:2" x14ac:dyDescent="0.55000000000000004">
      <c r="A3" t="s">
        <v>1</v>
      </c>
      <c r="B3" s="14">
        <v>462000</v>
      </c>
    </row>
    <row r="4" spans="1:2" x14ac:dyDescent="0.55000000000000004">
      <c r="A4" t="s">
        <v>2</v>
      </c>
      <c r="B4" s="14">
        <v>820000</v>
      </c>
    </row>
    <row r="5" spans="1:2" x14ac:dyDescent="0.55000000000000004">
      <c r="A5" t="s">
        <v>245</v>
      </c>
      <c r="B5" s="14">
        <v>750000</v>
      </c>
    </row>
    <row r="6" spans="1:2" x14ac:dyDescent="0.55000000000000004">
      <c r="A6" t="s">
        <v>43</v>
      </c>
      <c r="B6" s="14">
        <v>630000</v>
      </c>
    </row>
    <row r="7" spans="1:2" x14ac:dyDescent="0.55000000000000004">
      <c r="A7" t="s">
        <v>246</v>
      </c>
      <c r="B7" s="14">
        <v>654000</v>
      </c>
    </row>
    <row r="8" spans="1:2" x14ac:dyDescent="0.55000000000000004">
      <c r="A8" t="s">
        <v>247</v>
      </c>
      <c r="B8" s="14">
        <v>444000</v>
      </c>
    </row>
    <row r="9" spans="1:2" x14ac:dyDescent="0.55000000000000004">
      <c r="A9" t="s">
        <v>248</v>
      </c>
      <c r="B9" s="14">
        <v>369000</v>
      </c>
    </row>
    <row r="10" spans="1:2" x14ac:dyDescent="0.55000000000000004">
      <c r="A10" t="s">
        <v>249</v>
      </c>
      <c r="B10" s="14">
        <v>470000</v>
      </c>
    </row>
    <row r="11" spans="1:2" x14ac:dyDescent="0.55000000000000004">
      <c r="A11" t="s">
        <v>250</v>
      </c>
      <c r="B11" s="14">
        <v>482000</v>
      </c>
    </row>
    <row r="12" spans="1:2" x14ac:dyDescent="0.55000000000000004">
      <c r="A12" t="s">
        <v>251</v>
      </c>
      <c r="B12" s="14">
        <v>498000</v>
      </c>
    </row>
    <row r="13" spans="1:2" x14ac:dyDescent="0.55000000000000004">
      <c r="A13" t="s">
        <v>252</v>
      </c>
      <c r="B13" s="14">
        <v>658000</v>
      </c>
    </row>
  </sheetData>
  <phoneticPr fontId="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3E403-7207-4636-943C-66F590247090}">
  <dimension ref="A1:D6"/>
  <sheetViews>
    <sheetView workbookViewId="0">
      <selection activeCell="H4" sqref="H4"/>
    </sheetView>
  </sheetViews>
  <sheetFormatPr defaultRowHeight="14.4" x14ac:dyDescent="0.55000000000000004"/>
  <cols>
    <col min="2" max="4" width="9.734375" bestFit="1" customWidth="1"/>
  </cols>
  <sheetData>
    <row r="1" spans="1:4" x14ac:dyDescent="0.55000000000000004">
      <c r="A1" t="s">
        <v>7</v>
      </c>
    </row>
    <row r="2" spans="1:4" x14ac:dyDescent="0.55000000000000004">
      <c r="B2" t="s">
        <v>0</v>
      </c>
      <c r="C2" t="s">
        <v>1</v>
      </c>
      <c r="D2" t="s">
        <v>2</v>
      </c>
    </row>
    <row r="3" spans="1:4" x14ac:dyDescent="0.55000000000000004">
      <c r="A3" t="s">
        <v>3</v>
      </c>
      <c r="B3" s="1">
        <v>10000</v>
      </c>
      <c r="C3" s="1">
        <v>10500</v>
      </c>
      <c r="D3" s="1">
        <v>9000</v>
      </c>
    </row>
    <row r="4" spans="1:4" x14ac:dyDescent="0.55000000000000004">
      <c r="A4" t="s">
        <v>4</v>
      </c>
      <c r="B4" s="1">
        <v>8500</v>
      </c>
      <c r="C4" s="1">
        <v>4000</v>
      </c>
      <c r="D4" s="1">
        <v>6000</v>
      </c>
    </row>
    <row r="5" spans="1:4" x14ac:dyDescent="0.55000000000000004">
      <c r="A5" t="s">
        <v>5</v>
      </c>
      <c r="B5" s="1">
        <v>2500</v>
      </c>
      <c r="C5" s="1">
        <v>2200</v>
      </c>
      <c r="D5" s="1">
        <v>1900</v>
      </c>
    </row>
    <row r="6" spans="1:4" x14ac:dyDescent="0.55000000000000004">
      <c r="A6" t="s">
        <v>6</v>
      </c>
      <c r="B6" s="1">
        <v>21000</v>
      </c>
      <c r="C6" s="1">
        <v>16700</v>
      </c>
      <c r="D6" s="1">
        <v>16900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352B7-5E15-4223-9DE8-7052406696CF}">
  <dimension ref="A1:B13"/>
  <sheetViews>
    <sheetView workbookViewId="0"/>
  </sheetViews>
  <sheetFormatPr defaultRowHeight="14.4" x14ac:dyDescent="0.55000000000000004"/>
  <cols>
    <col min="2" max="2" width="14.5234375" style="39" customWidth="1"/>
  </cols>
  <sheetData>
    <row r="1" spans="1:2" s="3" customFormat="1" x14ac:dyDescent="0.55000000000000004">
      <c r="A1" s="3" t="s">
        <v>244</v>
      </c>
      <c r="B1" s="38" t="s">
        <v>254</v>
      </c>
    </row>
    <row r="2" spans="1:2" x14ac:dyDescent="0.55000000000000004">
      <c r="A2" t="s">
        <v>0</v>
      </c>
      <c r="B2" s="39">
        <v>235000</v>
      </c>
    </row>
    <row r="3" spans="1:2" x14ac:dyDescent="0.55000000000000004">
      <c r="A3" t="s">
        <v>1</v>
      </c>
      <c r="B3" s="39">
        <v>462000</v>
      </c>
    </row>
    <row r="4" spans="1:2" x14ac:dyDescent="0.55000000000000004">
      <c r="A4" t="s">
        <v>2</v>
      </c>
      <c r="B4" s="39">
        <v>820000</v>
      </c>
    </row>
    <row r="5" spans="1:2" x14ac:dyDescent="0.55000000000000004">
      <c r="A5" t="s">
        <v>245</v>
      </c>
      <c r="B5" s="39">
        <v>750000</v>
      </c>
    </row>
    <row r="6" spans="1:2" x14ac:dyDescent="0.55000000000000004">
      <c r="A6" t="s">
        <v>43</v>
      </c>
      <c r="B6" s="39">
        <v>630000</v>
      </c>
    </row>
    <row r="7" spans="1:2" x14ac:dyDescent="0.55000000000000004">
      <c r="A7" t="s">
        <v>246</v>
      </c>
      <c r="B7" s="39">
        <v>654000</v>
      </c>
    </row>
    <row r="8" spans="1:2" x14ac:dyDescent="0.55000000000000004">
      <c r="A8" t="s">
        <v>247</v>
      </c>
      <c r="B8" s="39">
        <v>444000</v>
      </c>
    </row>
    <row r="9" spans="1:2" x14ac:dyDescent="0.55000000000000004">
      <c r="A9" t="s">
        <v>248</v>
      </c>
      <c r="B9" s="39">
        <v>369000</v>
      </c>
    </row>
    <row r="10" spans="1:2" x14ac:dyDescent="0.55000000000000004">
      <c r="A10" t="s">
        <v>249</v>
      </c>
      <c r="B10" s="39">
        <v>470000</v>
      </c>
    </row>
    <row r="11" spans="1:2" x14ac:dyDescent="0.55000000000000004">
      <c r="A11" t="s">
        <v>250</v>
      </c>
      <c r="B11" s="39">
        <v>482000</v>
      </c>
    </row>
    <row r="12" spans="1:2" x14ac:dyDescent="0.55000000000000004">
      <c r="A12" t="s">
        <v>251</v>
      </c>
      <c r="B12" s="39">
        <v>498000</v>
      </c>
    </row>
    <row r="13" spans="1:2" x14ac:dyDescent="0.55000000000000004">
      <c r="A13" t="s">
        <v>252</v>
      </c>
      <c r="B13" s="39">
        <v>658000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D9FE5-5482-41D1-8D78-FA2657F7AFC3}">
  <dimension ref="A1:E18"/>
  <sheetViews>
    <sheetView workbookViewId="0"/>
  </sheetViews>
  <sheetFormatPr defaultRowHeight="14.4" x14ac:dyDescent="0.55000000000000004"/>
  <cols>
    <col min="1" max="1" width="16.1015625" customWidth="1"/>
    <col min="5" max="5" width="11.47265625" customWidth="1"/>
  </cols>
  <sheetData>
    <row r="1" spans="1:5" ht="15.6" x14ac:dyDescent="0.6">
      <c r="A1" s="4" t="s">
        <v>23</v>
      </c>
    </row>
    <row r="3" spans="1:5" s="3" customFormat="1" x14ac:dyDescent="0.55000000000000004">
      <c r="B3" s="3" t="str">
        <f ca="1">"År "&amp;YEAR(TODAY())</f>
        <v>År 2024</v>
      </c>
      <c r="C3" s="3" t="str">
        <f ca="1">"År "&amp;YEAR(TODAY())-1</f>
        <v>År 2023</v>
      </c>
      <c r="D3" s="3" t="s">
        <v>24</v>
      </c>
      <c r="E3" s="3" t="s">
        <v>25</v>
      </c>
    </row>
    <row r="4" spans="1:5" x14ac:dyDescent="0.55000000000000004">
      <c r="A4" t="s">
        <v>8</v>
      </c>
      <c r="B4">
        <v>84.6</v>
      </c>
      <c r="C4">
        <v>96</v>
      </c>
      <c r="D4">
        <f>B4-C4</f>
        <v>-11.400000000000006</v>
      </c>
      <c r="E4">
        <f>D4/C4</f>
        <v>-0.11875000000000006</v>
      </c>
    </row>
    <row r="5" spans="1:5" x14ac:dyDescent="0.55000000000000004">
      <c r="A5" t="s">
        <v>9</v>
      </c>
      <c r="B5">
        <v>19.399999999999999</v>
      </c>
      <c r="C5">
        <v>18.599999999999998</v>
      </c>
      <c r="D5">
        <f t="shared" ref="D5:D18" si="0">B5-C5</f>
        <v>0.80000000000000071</v>
      </c>
      <c r="E5">
        <f t="shared" ref="E5:E18" si="1">D5/C5</f>
        <v>4.3010752688172088E-2</v>
      </c>
    </row>
    <row r="6" spans="1:5" x14ac:dyDescent="0.55000000000000004">
      <c r="A6" t="s">
        <v>10</v>
      </c>
      <c r="B6">
        <v>2.4</v>
      </c>
      <c r="C6">
        <v>2.2000000000000002</v>
      </c>
      <c r="D6">
        <f t="shared" si="0"/>
        <v>0.19999999999999973</v>
      </c>
      <c r="E6">
        <f t="shared" si="1"/>
        <v>9.0909090909090787E-2</v>
      </c>
    </row>
    <row r="7" spans="1:5" x14ac:dyDescent="0.55000000000000004">
      <c r="A7" t="s">
        <v>11</v>
      </c>
      <c r="B7">
        <v>4</v>
      </c>
      <c r="C7">
        <v>3.9</v>
      </c>
      <c r="D7">
        <f t="shared" si="0"/>
        <v>0.10000000000000009</v>
      </c>
      <c r="E7">
        <f t="shared" si="1"/>
        <v>2.5641025641025664E-2</v>
      </c>
    </row>
    <row r="8" spans="1:5" x14ac:dyDescent="0.55000000000000004">
      <c r="A8" t="s">
        <v>12</v>
      </c>
      <c r="B8">
        <v>29.2</v>
      </c>
      <c r="C8">
        <v>29.2</v>
      </c>
      <c r="D8">
        <f t="shared" si="0"/>
        <v>0</v>
      </c>
      <c r="E8">
        <f t="shared" si="1"/>
        <v>0</v>
      </c>
    </row>
    <row r="9" spans="1:5" x14ac:dyDescent="0.55000000000000004">
      <c r="A9" t="s">
        <v>13</v>
      </c>
      <c r="B9">
        <v>47.4</v>
      </c>
      <c r="C9">
        <v>47</v>
      </c>
      <c r="D9">
        <f t="shared" si="0"/>
        <v>0.39999999999999858</v>
      </c>
      <c r="E9">
        <f t="shared" si="1"/>
        <v>8.5106382978723093E-3</v>
      </c>
    </row>
    <row r="10" spans="1:5" x14ac:dyDescent="0.55000000000000004">
      <c r="A10" t="s">
        <v>14</v>
      </c>
      <c r="B10">
        <v>16.899999999999999</v>
      </c>
      <c r="C10">
        <v>16.600000000000001</v>
      </c>
      <c r="D10">
        <f t="shared" si="0"/>
        <v>0.29999999999999716</v>
      </c>
      <c r="E10">
        <f t="shared" si="1"/>
        <v>1.8072289156626332E-2</v>
      </c>
    </row>
    <row r="11" spans="1:5" x14ac:dyDescent="0.55000000000000004">
      <c r="A11" t="s">
        <v>15</v>
      </c>
      <c r="B11">
        <v>14.7</v>
      </c>
      <c r="C11">
        <v>15.7</v>
      </c>
      <c r="D11">
        <f t="shared" si="0"/>
        <v>-1</v>
      </c>
      <c r="E11">
        <f t="shared" si="1"/>
        <v>-6.3694267515923567E-2</v>
      </c>
    </row>
    <row r="12" spans="1:5" x14ac:dyDescent="0.55000000000000004">
      <c r="A12" t="s">
        <v>16</v>
      </c>
      <c r="B12">
        <v>6.2</v>
      </c>
      <c r="C12">
        <v>6.9</v>
      </c>
      <c r="D12">
        <f t="shared" si="0"/>
        <v>-0.70000000000000018</v>
      </c>
      <c r="E12">
        <f t="shared" si="1"/>
        <v>-0.10144927536231886</v>
      </c>
    </row>
    <row r="13" spans="1:5" x14ac:dyDescent="0.55000000000000004">
      <c r="A13" t="s">
        <v>17</v>
      </c>
      <c r="B13">
        <v>127.8</v>
      </c>
      <c r="C13">
        <v>126.3</v>
      </c>
      <c r="D13">
        <f t="shared" si="0"/>
        <v>1.5</v>
      </c>
      <c r="E13">
        <f t="shared" si="1"/>
        <v>1.1876484560570071E-2</v>
      </c>
    </row>
    <row r="14" spans="1:5" x14ac:dyDescent="0.55000000000000004">
      <c r="A14" t="s">
        <v>18</v>
      </c>
      <c r="B14">
        <v>39.700000000000003</v>
      </c>
      <c r="C14">
        <v>38.9</v>
      </c>
      <c r="D14">
        <f t="shared" si="0"/>
        <v>0.80000000000000426</v>
      </c>
      <c r="E14">
        <f t="shared" si="1"/>
        <v>2.0565552699228901E-2</v>
      </c>
    </row>
    <row r="15" spans="1:5" x14ac:dyDescent="0.55000000000000004">
      <c r="A15" t="s">
        <v>19</v>
      </c>
      <c r="B15">
        <v>2.2000000000000002</v>
      </c>
      <c r="C15">
        <v>2.1</v>
      </c>
      <c r="D15">
        <f t="shared" si="0"/>
        <v>0.10000000000000009</v>
      </c>
      <c r="E15">
        <f t="shared" si="1"/>
        <v>4.7619047619047658E-2</v>
      </c>
    </row>
    <row r="16" spans="1:5" x14ac:dyDescent="0.55000000000000004">
      <c r="A16" t="s">
        <v>20</v>
      </c>
      <c r="B16">
        <v>0.8</v>
      </c>
      <c r="C16">
        <v>0.8</v>
      </c>
      <c r="D16">
        <f t="shared" si="0"/>
        <v>0</v>
      </c>
      <c r="E16">
        <f t="shared" si="1"/>
        <v>0</v>
      </c>
    </row>
    <row r="17" spans="1:5" x14ac:dyDescent="0.55000000000000004">
      <c r="A17" t="s">
        <v>21</v>
      </c>
      <c r="B17">
        <v>33</v>
      </c>
      <c r="C17">
        <v>30</v>
      </c>
      <c r="D17">
        <f t="shared" si="0"/>
        <v>3</v>
      </c>
      <c r="E17">
        <f t="shared" si="1"/>
        <v>0.1</v>
      </c>
    </row>
    <row r="18" spans="1:5" x14ac:dyDescent="0.55000000000000004">
      <c r="A18" t="s">
        <v>22</v>
      </c>
      <c r="B18">
        <v>1.7</v>
      </c>
      <c r="C18">
        <v>1.7</v>
      </c>
      <c r="D18">
        <f t="shared" si="0"/>
        <v>0</v>
      </c>
      <c r="E18">
        <f t="shared" si="1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DA014-23F3-46F6-A764-9359305B1523}">
  <dimension ref="A1:E18"/>
  <sheetViews>
    <sheetView workbookViewId="0">
      <selection activeCell="E4" sqref="E4:E18"/>
    </sheetView>
  </sheetViews>
  <sheetFormatPr defaultRowHeight="14.4" x14ac:dyDescent="0.55000000000000004"/>
  <cols>
    <col min="1" max="1" width="16.1015625" customWidth="1"/>
    <col min="5" max="5" width="11.47265625" customWidth="1"/>
  </cols>
  <sheetData>
    <row r="1" spans="1:5" ht="15.6" x14ac:dyDescent="0.6">
      <c r="A1" s="4" t="s">
        <v>23</v>
      </c>
    </row>
    <row r="3" spans="1:5" s="3" customFormat="1" x14ac:dyDescent="0.55000000000000004">
      <c r="B3" s="3" t="str">
        <f ca="1">"År "&amp;YEAR(TODAY())</f>
        <v>År 2024</v>
      </c>
      <c r="C3" s="3" t="str">
        <f ca="1">"År "&amp;YEAR(TODAY())-1</f>
        <v>År 2023</v>
      </c>
      <c r="D3" s="3" t="s">
        <v>24</v>
      </c>
      <c r="E3" s="3" t="s">
        <v>25</v>
      </c>
    </row>
    <row r="4" spans="1:5" x14ac:dyDescent="0.55000000000000004">
      <c r="A4" t="s">
        <v>8</v>
      </c>
      <c r="B4" s="5">
        <v>84.6</v>
      </c>
      <c r="C4" s="5">
        <v>96</v>
      </c>
      <c r="D4" s="5">
        <f>B4-C4</f>
        <v>-11.400000000000006</v>
      </c>
      <c r="E4" s="6">
        <f>D4/C4</f>
        <v>-0.11875000000000006</v>
      </c>
    </row>
    <row r="5" spans="1:5" x14ac:dyDescent="0.55000000000000004">
      <c r="A5" t="s">
        <v>9</v>
      </c>
      <c r="B5" s="5">
        <v>19.399999999999999</v>
      </c>
      <c r="C5" s="5">
        <v>18.599999999999998</v>
      </c>
      <c r="D5" s="5">
        <f t="shared" ref="D5:D18" si="0">B5-C5</f>
        <v>0.80000000000000071</v>
      </c>
      <c r="E5" s="6">
        <f t="shared" ref="E5:E18" si="1">D5/C5</f>
        <v>4.3010752688172088E-2</v>
      </c>
    </row>
    <row r="6" spans="1:5" x14ac:dyDescent="0.55000000000000004">
      <c r="A6" t="s">
        <v>10</v>
      </c>
      <c r="B6" s="5">
        <v>2.4</v>
      </c>
      <c r="C6" s="5">
        <v>2.2000000000000002</v>
      </c>
      <c r="D6" s="5">
        <f t="shared" si="0"/>
        <v>0.19999999999999973</v>
      </c>
      <c r="E6" s="6">
        <f t="shared" si="1"/>
        <v>9.0909090909090787E-2</v>
      </c>
    </row>
    <row r="7" spans="1:5" x14ac:dyDescent="0.55000000000000004">
      <c r="A7" t="s">
        <v>11</v>
      </c>
      <c r="B7" s="5">
        <v>4</v>
      </c>
      <c r="C7" s="5">
        <v>3.9</v>
      </c>
      <c r="D7" s="5">
        <f t="shared" si="0"/>
        <v>0.10000000000000009</v>
      </c>
      <c r="E7" s="6">
        <f t="shared" si="1"/>
        <v>2.5641025641025664E-2</v>
      </c>
    </row>
    <row r="8" spans="1:5" x14ac:dyDescent="0.55000000000000004">
      <c r="A8" t="s">
        <v>12</v>
      </c>
      <c r="B8" s="5">
        <v>29.2</v>
      </c>
      <c r="C8" s="5">
        <v>29.2</v>
      </c>
      <c r="D8" s="5">
        <f t="shared" si="0"/>
        <v>0</v>
      </c>
      <c r="E8" s="6">
        <f t="shared" si="1"/>
        <v>0</v>
      </c>
    </row>
    <row r="9" spans="1:5" x14ac:dyDescent="0.55000000000000004">
      <c r="A9" t="s">
        <v>13</v>
      </c>
      <c r="B9" s="5">
        <v>47.4</v>
      </c>
      <c r="C9" s="5">
        <v>47</v>
      </c>
      <c r="D9" s="5">
        <f t="shared" si="0"/>
        <v>0.39999999999999858</v>
      </c>
      <c r="E9" s="6">
        <f t="shared" si="1"/>
        <v>8.5106382978723093E-3</v>
      </c>
    </row>
    <row r="10" spans="1:5" x14ac:dyDescent="0.55000000000000004">
      <c r="A10" t="s">
        <v>14</v>
      </c>
      <c r="B10" s="5">
        <v>16.899999999999999</v>
      </c>
      <c r="C10" s="5">
        <v>16.600000000000001</v>
      </c>
      <c r="D10" s="5">
        <f t="shared" si="0"/>
        <v>0.29999999999999716</v>
      </c>
      <c r="E10" s="6">
        <f t="shared" si="1"/>
        <v>1.8072289156626332E-2</v>
      </c>
    </row>
    <row r="11" spans="1:5" x14ac:dyDescent="0.55000000000000004">
      <c r="A11" t="s">
        <v>15</v>
      </c>
      <c r="B11" s="5">
        <v>14.7</v>
      </c>
      <c r="C11" s="5">
        <v>15.7</v>
      </c>
      <c r="D11" s="5">
        <f t="shared" si="0"/>
        <v>-1</v>
      </c>
      <c r="E11" s="6">
        <f t="shared" si="1"/>
        <v>-6.3694267515923567E-2</v>
      </c>
    </row>
    <row r="12" spans="1:5" x14ac:dyDescent="0.55000000000000004">
      <c r="A12" t="s">
        <v>16</v>
      </c>
      <c r="B12" s="5">
        <v>6.2</v>
      </c>
      <c r="C12" s="5">
        <v>6.9</v>
      </c>
      <c r="D12" s="5">
        <f t="shared" si="0"/>
        <v>-0.70000000000000018</v>
      </c>
      <c r="E12" s="6">
        <f t="shared" si="1"/>
        <v>-0.10144927536231886</v>
      </c>
    </row>
    <row r="13" spans="1:5" x14ac:dyDescent="0.55000000000000004">
      <c r="A13" t="s">
        <v>17</v>
      </c>
      <c r="B13" s="5">
        <v>127.8</v>
      </c>
      <c r="C13" s="5">
        <v>126.3</v>
      </c>
      <c r="D13" s="5">
        <f t="shared" si="0"/>
        <v>1.5</v>
      </c>
      <c r="E13" s="6">
        <f t="shared" si="1"/>
        <v>1.1876484560570071E-2</v>
      </c>
    </row>
    <row r="14" spans="1:5" x14ac:dyDescent="0.55000000000000004">
      <c r="A14" t="s">
        <v>18</v>
      </c>
      <c r="B14" s="5">
        <v>39.700000000000003</v>
      </c>
      <c r="C14" s="5">
        <v>38.9</v>
      </c>
      <c r="D14" s="5">
        <f t="shared" si="0"/>
        <v>0.80000000000000426</v>
      </c>
      <c r="E14" s="6">
        <f t="shared" si="1"/>
        <v>2.0565552699228901E-2</v>
      </c>
    </row>
    <row r="15" spans="1:5" x14ac:dyDescent="0.55000000000000004">
      <c r="A15" t="s">
        <v>19</v>
      </c>
      <c r="B15" s="5">
        <v>2.2000000000000002</v>
      </c>
      <c r="C15" s="5">
        <v>2.1</v>
      </c>
      <c r="D15" s="5">
        <f t="shared" si="0"/>
        <v>0.10000000000000009</v>
      </c>
      <c r="E15" s="6">
        <f t="shared" si="1"/>
        <v>4.7619047619047658E-2</v>
      </c>
    </row>
    <row r="16" spans="1:5" x14ac:dyDescent="0.55000000000000004">
      <c r="A16" t="s">
        <v>20</v>
      </c>
      <c r="B16" s="5">
        <v>0.8</v>
      </c>
      <c r="C16" s="5">
        <v>0.8</v>
      </c>
      <c r="D16" s="5">
        <f t="shared" si="0"/>
        <v>0</v>
      </c>
      <c r="E16" s="6">
        <f t="shared" si="1"/>
        <v>0</v>
      </c>
    </row>
    <row r="17" spans="1:5" x14ac:dyDescent="0.55000000000000004">
      <c r="A17" t="s">
        <v>21</v>
      </c>
      <c r="B17" s="5">
        <v>33</v>
      </c>
      <c r="C17" s="5">
        <v>30</v>
      </c>
      <c r="D17" s="5">
        <f t="shared" si="0"/>
        <v>3</v>
      </c>
      <c r="E17" s="6">
        <f t="shared" si="1"/>
        <v>0.1</v>
      </c>
    </row>
    <row r="18" spans="1:5" x14ac:dyDescent="0.55000000000000004">
      <c r="A18" t="s">
        <v>22</v>
      </c>
      <c r="B18" s="5">
        <v>1.7</v>
      </c>
      <c r="C18" s="5">
        <v>1.7</v>
      </c>
      <c r="D18" s="5">
        <f t="shared" si="0"/>
        <v>0</v>
      </c>
      <c r="E18" s="6">
        <f t="shared" si="1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6A38-828C-4C84-8B38-069AECA3685D}">
  <dimension ref="A1:G16"/>
  <sheetViews>
    <sheetView workbookViewId="0"/>
  </sheetViews>
  <sheetFormatPr defaultRowHeight="14.4" x14ac:dyDescent="0.55000000000000004"/>
  <cols>
    <col min="6" max="6" width="12.20703125" customWidth="1"/>
  </cols>
  <sheetData>
    <row r="1" spans="1:7" s="3" customFormat="1" x14ac:dyDescent="0.55000000000000004">
      <c r="A1" s="3" t="s">
        <v>33</v>
      </c>
      <c r="B1" s="9" t="s">
        <v>28</v>
      </c>
      <c r="C1" s="9" t="s">
        <v>29</v>
      </c>
      <c r="D1" s="9" t="s">
        <v>30</v>
      </c>
      <c r="E1" s="10" t="s">
        <v>31</v>
      </c>
      <c r="F1" s="3" t="s">
        <v>32</v>
      </c>
      <c r="G1" s="3" t="s">
        <v>26</v>
      </c>
    </row>
    <row r="2" spans="1:7" x14ac:dyDescent="0.55000000000000004">
      <c r="A2">
        <v>9301</v>
      </c>
      <c r="B2">
        <v>15400</v>
      </c>
      <c r="C2">
        <f>B2*0.25</f>
        <v>3850</v>
      </c>
      <c r="D2">
        <f>SUM(B2:C2)</f>
        <v>19250</v>
      </c>
      <c r="E2" s="8" t="s">
        <v>27</v>
      </c>
      <c r="F2" s="7">
        <v>45298</v>
      </c>
      <c r="G2" t="s">
        <v>34</v>
      </c>
    </row>
    <row r="3" spans="1:7" x14ac:dyDescent="0.55000000000000004">
      <c r="A3">
        <v>9302</v>
      </c>
      <c r="B3">
        <v>22000</v>
      </c>
      <c r="C3">
        <f t="shared" ref="C3:C16" si="0">B3*0.25</f>
        <v>5500</v>
      </c>
      <c r="D3">
        <f t="shared" ref="D3:D15" si="1">SUM(B3:C3)</f>
        <v>27500</v>
      </c>
      <c r="E3" s="8" t="s">
        <v>27</v>
      </c>
      <c r="F3" s="7">
        <v>45313</v>
      </c>
      <c r="G3" t="s">
        <v>34</v>
      </c>
    </row>
    <row r="4" spans="1:7" x14ac:dyDescent="0.55000000000000004">
      <c r="A4">
        <v>9303</v>
      </c>
      <c r="B4">
        <v>14100</v>
      </c>
      <c r="C4">
        <f t="shared" si="0"/>
        <v>3525</v>
      </c>
      <c r="D4">
        <f t="shared" si="1"/>
        <v>17625</v>
      </c>
      <c r="E4" s="8"/>
      <c r="F4" s="7">
        <v>45313</v>
      </c>
      <c r="G4" t="s">
        <v>35</v>
      </c>
    </row>
    <row r="5" spans="1:7" x14ac:dyDescent="0.55000000000000004">
      <c r="A5">
        <v>9304</v>
      </c>
      <c r="B5">
        <v>52400</v>
      </c>
      <c r="C5">
        <f t="shared" si="0"/>
        <v>13100</v>
      </c>
      <c r="D5">
        <f t="shared" si="1"/>
        <v>65500</v>
      </c>
      <c r="E5" s="8" t="s">
        <v>27</v>
      </c>
      <c r="F5" s="7">
        <v>45313</v>
      </c>
      <c r="G5" t="s">
        <v>36</v>
      </c>
    </row>
    <row r="6" spans="1:7" x14ac:dyDescent="0.55000000000000004">
      <c r="A6">
        <v>9305</v>
      </c>
      <c r="B6">
        <v>11750</v>
      </c>
      <c r="C6">
        <f t="shared" si="0"/>
        <v>2937.5</v>
      </c>
      <c r="D6">
        <f t="shared" si="1"/>
        <v>14687.5</v>
      </c>
      <c r="E6" s="8" t="s">
        <v>27</v>
      </c>
      <c r="F6" s="7">
        <v>45317</v>
      </c>
      <c r="G6" t="s">
        <v>37</v>
      </c>
    </row>
    <row r="7" spans="1:7" x14ac:dyDescent="0.55000000000000004">
      <c r="A7">
        <v>9306</v>
      </c>
      <c r="B7">
        <v>42900</v>
      </c>
      <c r="C7">
        <f t="shared" si="0"/>
        <v>10725</v>
      </c>
      <c r="D7">
        <f t="shared" si="1"/>
        <v>53625</v>
      </c>
      <c r="E7" s="2" t="s">
        <v>27</v>
      </c>
      <c r="F7" s="7">
        <v>45317</v>
      </c>
      <c r="G7" t="s">
        <v>35</v>
      </c>
    </row>
    <row r="8" spans="1:7" x14ac:dyDescent="0.55000000000000004">
      <c r="A8">
        <v>9307</v>
      </c>
      <c r="B8">
        <v>10600</v>
      </c>
      <c r="C8">
        <f t="shared" si="0"/>
        <v>2650</v>
      </c>
      <c r="D8">
        <f t="shared" si="1"/>
        <v>13250</v>
      </c>
      <c r="E8" s="2" t="s">
        <v>27</v>
      </c>
      <c r="F8" s="7">
        <v>45317</v>
      </c>
      <c r="G8" t="s">
        <v>35</v>
      </c>
    </row>
    <row r="9" spans="1:7" x14ac:dyDescent="0.55000000000000004">
      <c r="A9">
        <v>9308</v>
      </c>
      <c r="B9">
        <v>3500</v>
      </c>
      <c r="C9">
        <f t="shared" si="0"/>
        <v>875</v>
      </c>
      <c r="D9">
        <f t="shared" si="1"/>
        <v>4375</v>
      </c>
      <c r="E9" s="2" t="s">
        <v>27</v>
      </c>
      <c r="F9" s="7">
        <v>45326</v>
      </c>
      <c r="G9" t="s">
        <v>34</v>
      </c>
    </row>
    <row r="10" spans="1:7" x14ac:dyDescent="0.55000000000000004">
      <c r="A10">
        <v>9309</v>
      </c>
      <c r="B10">
        <v>11850</v>
      </c>
      <c r="C10">
        <f t="shared" si="0"/>
        <v>2962.5</v>
      </c>
      <c r="D10">
        <f t="shared" si="1"/>
        <v>14812.5</v>
      </c>
      <c r="E10" s="2"/>
      <c r="F10" s="7">
        <v>45327</v>
      </c>
      <c r="G10" t="s">
        <v>35</v>
      </c>
    </row>
    <row r="11" spans="1:7" x14ac:dyDescent="0.55000000000000004">
      <c r="A11">
        <v>9310</v>
      </c>
      <c r="B11">
        <v>39000</v>
      </c>
      <c r="C11">
        <f t="shared" si="0"/>
        <v>9750</v>
      </c>
      <c r="D11">
        <f t="shared" si="1"/>
        <v>48750</v>
      </c>
      <c r="E11" s="2" t="s">
        <v>27</v>
      </c>
      <c r="F11" s="7">
        <v>45327</v>
      </c>
      <c r="G11" t="s">
        <v>36</v>
      </c>
    </row>
    <row r="12" spans="1:7" x14ac:dyDescent="0.55000000000000004">
      <c r="A12">
        <v>9311</v>
      </c>
      <c r="B12">
        <v>5500</v>
      </c>
      <c r="C12">
        <f t="shared" si="0"/>
        <v>1375</v>
      </c>
      <c r="D12">
        <f t="shared" si="1"/>
        <v>6875</v>
      </c>
      <c r="E12" s="2" t="s">
        <v>27</v>
      </c>
      <c r="F12" s="7">
        <v>45327</v>
      </c>
      <c r="G12" t="s">
        <v>36</v>
      </c>
    </row>
    <row r="13" spans="1:7" x14ac:dyDescent="0.55000000000000004">
      <c r="A13">
        <v>9312</v>
      </c>
      <c r="B13">
        <v>15000</v>
      </c>
      <c r="C13">
        <f t="shared" si="0"/>
        <v>3750</v>
      </c>
      <c r="D13">
        <f t="shared" si="1"/>
        <v>18750</v>
      </c>
      <c r="E13" s="2" t="s">
        <v>27</v>
      </c>
      <c r="F13" s="7">
        <v>45327</v>
      </c>
      <c r="G13" t="s">
        <v>34</v>
      </c>
    </row>
    <row r="14" spans="1:7" x14ac:dyDescent="0.55000000000000004">
      <c r="A14">
        <v>9313</v>
      </c>
      <c r="B14">
        <v>39500</v>
      </c>
      <c r="C14">
        <f t="shared" si="0"/>
        <v>9875</v>
      </c>
      <c r="D14">
        <f t="shared" si="1"/>
        <v>49375</v>
      </c>
      <c r="E14" s="2" t="s">
        <v>27</v>
      </c>
      <c r="F14" s="7">
        <v>45331</v>
      </c>
      <c r="G14" t="s">
        <v>36</v>
      </c>
    </row>
    <row r="15" spans="1:7" x14ac:dyDescent="0.55000000000000004">
      <c r="A15">
        <v>9314</v>
      </c>
      <c r="B15">
        <v>9400</v>
      </c>
      <c r="C15">
        <f t="shared" si="0"/>
        <v>2350</v>
      </c>
      <c r="D15">
        <f t="shared" si="1"/>
        <v>11750</v>
      </c>
      <c r="E15" s="2"/>
      <c r="F15" s="7">
        <v>45331</v>
      </c>
      <c r="G15" t="s">
        <v>35</v>
      </c>
    </row>
    <row r="16" spans="1:7" x14ac:dyDescent="0.55000000000000004">
      <c r="A16">
        <v>9315</v>
      </c>
      <c r="B16">
        <v>2625</v>
      </c>
      <c r="C16">
        <f t="shared" si="0"/>
        <v>656.25</v>
      </c>
      <c r="D16">
        <f>SUM(B16:C16)</f>
        <v>3281.25</v>
      </c>
      <c r="E16" s="2" t="s">
        <v>27</v>
      </c>
      <c r="F16" s="7">
        <v>45331</v>
      </c>
      <c r="G16" t="s">
        <v>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3FFD8-323B-4E5D-9363-F46E0804933D}">
  <dimension ref="A1:G16"/>
  <sheetViews>
    <sheetView workbookViewId="0"/>
  </sheetViews>
  <sheetFormatPr defaultRowHeight="14.4" x14ac:dyDescent="0.55000000000000004"/>
  <cols>
    <col min="2" max="4" width="11.578125" bestFit="1" customWidth="1"/>
    <col min="6" max="6" width="16.7890625" bestFit="1" customWidth="1"/>
  </cols>
  <sheetData>
    <row r="1" spans="1:7" s="3" customFormat="1" x14ac:dyDescent="0.55000000000000004">
      <c r="A1" s="3" t="s">
        <v>33</v>
      </c>
      <c r="B1" s="9" t="s">
        <v>28</v>
      </c>
      <c r="C1" s="9" t="s">
        <v>29</v>
      </c>
      <c r="D1" s="9" t="s">
        <v>30</v>
      </c>
      <c r="E1" s="10" t="s">
        <v>31</v>
      </c>
      <c r="F1" s="3" t="s">
        <v>32</v>
      </c>
      <c r="G1" s="3" t="s">
        <v>26</v>
      </c>
    </row>
    <row r="2" spans="1:7" x14ac:dyDescent="0.55000000000000004">
      <c r="A2">
        <v>9301</v>
      </c>
      <c r="B2" s="11">
        <v>15400</v>
      </c>
      <c r="C2" s="11">
        <f>B2*0.25</f>
        <v>3850</v>
      </c>
      <c r="D2" s="11">
        <f>SUM(B2:C2)</f>
        <v>19250</v>
      </c>
      <c r="E2" s="8" t="s">
        <v>27</v>
      </c>
      <c r="F2" s="12">
        <v>45298</v>
      </c>
      <c r="G2" t="s">
        <v>34</v>
      </c>
    </row>
    <row r="3" spans="1:7" x14ac:dyDescent="0.55000000000000004">
      <c r="A3">
        <v>9302</v>
      </c>
      <c r="B3" s="11">
        <v>22000</v>
      </c>
      <c r="C3" s="11">
        <f t="shared" ref="C3:C16" si="0">B3*0.25</f>
        <v>5500</v>
      </c>
      <c r="D3" s="11">
        <f t="shared" ref="D3:D15" si="1">SUM(B3:C3)</f>
        <v>27500</v>
      </c>
      <c r="E3" s="8" t="s">
        <v>27</v>
      </c>
      <c r="F3" s="12">
        <v>45313</v>
      </c>
      <c r="G3" t="s">
        <v>34</v>
      </c>
    </row>
    <row r="4" spans="1:7" x14ac:dyDescent="0.55000000000000004">
      <c r="A4">
        <v>9303</v>
      </c>
      <c r="B4" s="11">
        <v>14100</v>
      </c>
      <c r="C4" s="11">
        <f t="shared" si="0"/>
        <v>3525</v>
      </c>
      <c r="D4" s="11">
        <f t="shared" si="1"/>
        <v>17625</v>
      </c>
      <c r="E4" s="8"/>
      <c r="F4" s="12">
        <v>45313</v>
      </c>
      <c r="G4" t="s">
        <v>35</v>
      </c>
    </row>
    <row r="5" spans="1:7" x14ac:dyDescent="0.55000000000000004">
      <c r="A5">
        <v>9304</v>
      </c>
      <c r="B5" s="11">
        <v>52400</v>
      </c>
      <c r="C5" s="11">
        <f t="shared" si="0"/>
        <v>13100</v>
      </c>
      <c r="D5" s="11">
        <f t="shared" si="1"/>
        <v>65500</v>
      </c>
      <c r="E5" s="8" t="s">
        <v>27</v>
      </c>
      <c r="F5" s="12">
        <v>45313</v>
      </c>
      <c r="G5" t="s">
        <v>36</v>
      </c>
    </row>
    <row r="6" spans="1:7" x14ac:dyDescent="0.55000000000000004">
      <c r="A6">
        <v>9305</v>
      </c>
      <c r="B6" s="11">
        <v>11750</v>
      </c>
      <c r="C6" s="11">
        <f t="shared" si="0"/>
        <v>2937.5</v>
      </c>
      <c r="D6" s="11">
        <f t="shared" si="1"/>
        <v>14687.5</v>
      </c>
      <c r="E6" s="8" t="s">
        <v>27</v>
      </c>
      <c r="F6" s="12">
        <v>45317</v>
      </c>
      <c r="G6" t="s">
        <v>37</v>
      </c>
    </row>
    <row r="7" spans="1:7" x14ac:dyDescent="0.55000000000000004">
      <c r="A7">
        <v>9306</v>
      </c>
      <c r="B7" s="11">
        <v>42900</v>
      </c>
      <c r="C7" s="11">
        <f t="shared" si="0"/>
        <v>10725</v>
      </c>
      <c r="D7" s="11">
        <f t="shared" si="1"/>
        <v>53625</v>
      </c>
      <c r="E7" s="2" t="s">
        <v>27</v>
      </c>
      <c r="F7" s="12">
        <v>45317</v>
      </c>
      <c r="G7" t="s">
        <v>35</v>
      </c>
    </row>
    <row r="8" spans="1:7" x14ac:dyDescent="0.55000000000000004">
      <c r="A8">
        <v>9307</v>
      </c>
      <c r="B8" s="11">
        <v>10600</v>
      </c>
      <c r="C8" s="11">
        <f t="shared" si="0"/>
        <v>2650</v>
      </c>
      <c r="D8" s="11">
        <f t="shared" si="1"/>
        <v>13250</v>
      </c>
      <c r="E8" s="2" t="s">
        <v>27</v>
      </c>
      <c r="F8" s="12">
        <v>45317</v>
      </c>
      <c r="G8" t="s">
        <v>35</v>
      </c>
    </row>
    <row r="9" spans="1:7" x14ac:dyDescent="0.55000000000000004">
      <c r="A9">
        <v>9308</v>
      </c>
      <c r="B9" s="11">
        <v>3500</v>
      </c>
      <c r="C9" s="11">
        <f t="shared" si="0"/>
        <v>875</v>
      </c>
      <c r="D9" s="11">
        <f t="shared" si="1"/>
        <v>4375</v>
      </c>
      <c r="E9" s="2" t="s">
        <v>27</v>
      </c>
      <c r="F9" s="12">
        <v>45326</v>
      </c>
      <c r="G9" t="s">
        <v>34</v>
      </c>
    </row>
    <row r="10" spans="1:7" x14ac:dyDescent="0.55000000000000004">
      <c r="A10">
        <v>9309</v>
      </c>
      <c r="B10" s="11">
        <v>11850</v>
      </c>
      <c r="C10" s="11">
        <f t="shared" si="0"/>
        <v>2962.5</v>
      </c>
      <c r="D10" s="11">
        <f t="shared" si="1"/>
        <v>14812.5</v>
      </c>
      <c r="E10" s="2"/>
      <c r="F10" s="12">
        <v>45327</v>
      </c>
      <c r="G10" t="s">
        <v>35</v>
      </c>
    </row>
    <row r="11" spans="1:7" x14ac:dyDescent="0.55000000000000004">
      <c r="A11">
        <v>9310</v>
      </c>
      <c r="B11" s="11">
        <v>39000</v>
      </c>
      <c r="C11" s="11">
        <f t="shared" si="0"/>
        <v>9750</v>
      </c>
      <c r="D11" s="11">
        <f t="shared" si="1"/>
        <v>48750</v>
      </c>
      <c r="E11" s="2" t="s">
        <v>27</v>
      </c>
      <c r="F11" s="12">
        <v>45327</v>
      </c>
      <c r="G11" t="s">
        <v>36</v>
      </c>
    </row>
    <row r="12" spans="1:7" x14ac:dyDescent="0.55000000000000004">
      <c r="A12">
        <v>9311</v>
      </c>
      <c r="B12" s="11">
        <v>5500</v>
      </c>
      <c r="C12" s="11">
        <f t="shared" si="0"/>
        <v>1375</v>
      </c>
      <c r="D12" s="11">
        <f t="shared" si="1"/>
        <v>6875</v>
      </c>
      <c r="E12" s="2" t="s">
        <v>27</v>
      </c>
      <c r="F12" s="12">
        <v>45327</v>
      </c>
      <c r="G12" t="s">
        <v>36</v>
      </c>
    </row>
    <row r="13" spans="1:7" x14ac:dyDescent="0.55000000000000004">
      <c r="A13">
        <v>9312</v>
      </c>
      <c r="B13" s="11">
        <v>15000</v>
      </c>
      <c r="C13" s="11">
        <f t="shared" si="0"/>
        <v>3750</v>
      </c>
      <c r="D13" s="11">
        <f t="shared" si="1"/>
        <v>18750</v>
      </c>
      <c r="E13" s="2" t="s">
        <v>27</v>
      </c>
      <c r="F13" s="12">
        <v>45327</v>
      </c>
      <c r="G13" t="s">
        <v>34</v>
      </c>
    </row>
    <row r="14" spans="1:7" x14ac:dyDescent="0.55000000000000004">
      <c r="A14">
        <v>9313</v>
      </c>
      <c r="B14" s="11">
        <v>39500</v>
      </c>
      <c r="C14" s="11">
        <f t="shared" si="0"/>
        <v>9875</v>
      </c>
      <c r="D14" s="11">
        <f t="shared" si="1"/>
        <v>49375</v>
      </c>
      <c r="E14" s="2" t="s">
        <v>27</v>
      </c>
      <c r="F14" s="12">
        <v>45331</v>
      </c>
      <c r="G14" t="s">
        <v>36</v>
      </c>
    </row>
    <row r="15" spans="1:7" x14ac:dyDescent="0.55000000000000004">
      <c r="A15">
        <v>9314</v>
      </c>
      <c r="B15" s="11">
        <v>9400</v>
      </c>
      <c r="C15" s="11">
        <f t="shared" si="0"/>
        <v>2350</v>
      </c>
      <c r="D15" s="11">
        <f t="shared" si="1"/>
        <v>11750</v>
      </c>
      <c r="E15" s="2"/>
      <c r="F15" s="12">
        <v>45331</v>
      </c>
      <c r="G15" t="s">
        <v>35</v>
      </c>
    </row>
    <row r="16" spans="1:7" x14ac:dyDescent="0.55000000000000004">
      <c r="A16">
        <v>9315</v>
      </c>
      <c r="B16" s="11">
        <v>2625</v>
      </c>
      <c r="C16" s="11">
        <f t="shared" si="0"/>
        <v>656.25</v>
      </c>
      <c r="D16" s="11">
        <f>SUM(B16:C16)</f>
        <v>3281.25</v>
      </c>
      <c r="E16" s="2" t="s">
        <v>27</v>
      </c>
      <c r="F16" s="12">
        <v>45331</v>
      </c>
      <c r="G16" t="s">
        <v>35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2390E-07BC-4465-960A-DD9ACF44C347}">
  <dimension ref="A1:E13"/>
  <sheetViews>
    <sheetView workbookViewId="0"/>
  </sheetViews>
  <sheetFormatPr defaultRowHeight="14.4" x14ac:dyDescent="0.55000000000000004"/>
  <cols>
    <col min="1" max="1" width="10.578125" customWidth="1"/>
  </cols>
  <sheetData>
    <row r="1" spans="1:5" x14ac:dyDescent="0.55000000000000004">
      <c r="A1" s="3" t="s">
        <v>38</v>
      </c>
      <c r="B1">
        <v>2020</v>
      </c>
      <c r="C1">
        <v>2021</v>
      </c>
      <c r="D1">
        <v>2022</v>
      </c>
      <c r="E1">
        <v>2023</v>
      </c>
    </row>
    <row r="2" spans="1:5" x14ac:dyDescent="0.55000000000000004">
      <c r="A2" t="s">
        <v>39</v>
      </c>
      <c r="B2">
        <v>130</v>
      </c>
      <c r="C2">
        <v>45</v>
      </c>
      <c r="D2">
        <v>104</v>
      </c>
      <c r="E2">
        <v>50</v>
      </c>
    </row>
    <row r="3" spans="1:5" x14ac:dyDescent="0.55000000000000004">
      <c r="A3" t="s">
        <v>40</v>
      </c>
      <c r="B3">
        <v>148</v>
      </c>
      <c r="C3">
        <v>76</v>
      </c>
      <c r="D3">
        <v>151</v>
      </c>
      <c r="E3">
        <v>46</v>
      </c>
    </row>
    <row r="4" spans="1:5" x14ac:dyDescent="0.55000000000000004">
      <c r="A4" t="s">
        <v>41</v>
      </c>
      <c r="B4">
        <v>173</v>
      </c>
      <c r="C4">
        <v>150</v>
      </c>
      <c r="D4">
        <v>15</v>
      </c>
      <c r="E4">
        <v>8</v>
      </c>
    </row>
    <row r="5" spans="1:5" x14ac:dyDescent="0.55000000000000004">
      <c r="A5" t="s">
        <v>42</v>
      </c>
      <c r="B5">
        <v>96</v>
      </c>
      <c r="C5">
        <v>128</v>
      </c>
      <c r="D5">
        <v>76</v>
      </c>
      <c r="E5">
        <v>90</v>
      </c>
    </row>
    <row r="6" spans="1:5" x14ac:dyDescent="0.55000000000000004">
      <c r="A6" t="s">
        <v>43</v>
      </c>
      <c r="B6">
        <v>115</v>
      </c>
      <c r="C6">
        <v>21</v>
      </c>
      <c r="D6">
        <v>135</v>
      </c>
      <c r="E6">
        <v>125</v>
      </c>
    </row>
    <row r="7" spans="1:5" x14ac:dyDescent="0.55000000000000004">
      <c r="A7" t="s">
        <v>44</v>
      </c>
      <c r="B7">
        <v>20</v>
      </c>
      <c r="C7">
        <v>119</v>
      </c>
      <c r="D7">
        <v>144</v>
      </c>
      <c r="E7">
        <v>76</v>
      </c>
    </row>
    <row r="8" spans="1:5" x14ac:dyDescent="0.55000000000000004">
      <c r="A8" t="s">
        <v>45</v>
      </c>
      <c r="B8">
        <v>53</v>
      </c>
      <c r="C8">
        <v>19</v>
      </c>
      <c r="D8">
        <v>3</v>
      </c>
      <c r="E8">
        <v>137</v>
      </c>
    </row>
    <row r="9" spans="1:5" x14ac:dyDescent="0.55000000000000004">
      <c r="A9" t="s">
        <v>46</v>
      </c>
      <c r="B9">
        <v>117</v>
      </c>
      <c r="C9">
        <v>55</v>
      </c>
      <c r="D9">
        <v>34</v>
      </c>
      <c r="E9">
        <v>113</v>
      </c>
    </row>
    <row r="10" spans="1:5" x14ac:dyDescent="0.55000000000000004">
      <c r="A10" t="s">
        <v>47</v>
      </c>
      <c r="B10">
        <v>15</v>
      </c>
      <c r="C10">
        <v>73</v>
      </c>
      <c r="D10">
        <v>91</v>
      </c>
      <c r="E10">
        <v>120</v>
      </c>
    </row>
    <row r="11" spans="1:5" x14ac:dyDescent="0.55000000000000004">
      <c r="A11" t="s">
        <v>48</v>
      </c>
      <c r="B11">
        <v>133</v>
      </c>
      <c r="C11">
        <v>0</v>
      </c>
      <c r="D11">
        <v>62</v>
      </c>
      <c r="E11">
        <v>110</v>
      </c>
    </row>
    <row r="12" spans="1:5" x14ac:dyDescent="0.55000000000000004">
      <c r="A12" t="s">
        <v>49</v>
      </c>
      <c r="B12">
        <v>86</v>
      </c>
      <c r="C12">
        <v>50</v>
      </c>
      <c r="D12">
        <v>106</v>
      </c>
      <c r="E12">
        <v>12</v>
      </c>
    </row>
    <row r="13" spans="1:5" x14ac:dyDescent="0.55000000000000004">
      <c r="A13" t="s">
        <v>50</v>
      </c>
      <c r="B13">
        <v>157</v>
      </c>
      <c r="C13">
        <v>146</v>
      </c>
      <c r="D13">
        <v>198</v>
      </c>
      <c r="E13">
        <v>39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EE455-E52B-47E9-B634-A5EAF21D3E6A}">
  <dimension ref="A1:E13"/>
  <sheetViews>
    <sheetView workbookViewId="0">
      <selection activeCell="D8" sqref="D8"/>
    </sheetView>
  </sheetViews>
  <sheetFormatPr defaultRowHeight="14.4" x14ac:dyDescent="0.55000000000000004"/>
  <cols>
    <col min="1" max="1" width="10.578125" customWidth="1"/>
  </cols>
  <sheetData>
    <row r="1" spans="1:5" x14ac:dyDescent="0.55000000000000004">
      <c r="A1" s="3" t="s">
        <v>38</v>
      </c>
      <c r="B1" s="13">
        <v>2020</v>
      </c>
      <c r="C1" s="13">
        <v>2021</v>
      </c>
      <c r="D1" s="13">
        <v>2022</v>
      </c>
      <c r="E1" s="13">
        <v>2023</v>
      </c>
    </row>
    <row r="2" spans="1:5" x14ac:dyDescent="0.55000000000000004">
      <c r="A2" t="s">
        <v>39</v>
      </c>
      <c r="B2">
        <v>130</v>
      </c>
      <c r="C2">
        <v>45</v>
      </c>
      <c r="D2">
        <v>104</v>
      </c>
      <c r="E2">
        <v>50</v>
      </c>
    </row>
    <row r="3" spans="1:5" x14ac:dyDescent="0.55000000000000004">
      <c r="A3" t="s">
        <v>40</v>
      </c>
      <c r="B3">
        <v>148</v>
      </c>
      <c r="C3">
        <v>76</v>
      </c>
      <c r="D3">
        <v>151</v>
      </c>
      <c r="E3">
        <v>46</v>
      </c>
    </row>
    <row r="4" spans="1:5" x14ac:dyDescent="0.55000000000000004">
      <c r="A4" t="s">
        <v>41</v>
      </c>
      <c r="B4">
        <v>173</v>
      </c>
      <c r="C4">
        <v>150</v>
      </c>
      <c r="D4">
        <v>15</v>
      </c>
      <c r="E4">
        <v>8</v>
      </c>
    </row>
    <row r="5" spans="1:5" x14ac:dyDescent="0.55000000000000004">
      <c r="A5" t="s">
        <v>42</v>
      </c>
      <c r="B5">
        <v>96</v>
      </c>
      <c r="C5">
        <v>128</v>
      </c>
      <c r="D5">
        <v>76</v>
      </c>
      <c r="E5">
        <v>90</v>
      </c>
    </row>
    <row r="6" spans="1:5" x14ac:dyDescent="0.55000000000000004">
      <c r="A6" t="s">
        <v>43</v>
      </c>
      <c r="B6">
        <v>115</v>
      </c>
      <c r="C6">
        <v>21</v>
      </c>
      <c r="D6">
        <v>135</v>
      </c>
      <c r="E6">
        <v>125</v>
      </c>
    </row>
    <row r="7" spans="1:5" x14ac:dyDescent="0.55000000000000004">
      <c r="A7" t="s">
        <v>44</v>
      </c>
      <c r="B7">
        <v>20</v>
      </c>
      <c r="C7">
        <v>119</v>
      </c>
      <c r="D7">
        <v>144</v>
      </c>
      <c r="E7">
        <v>76</v>
      </c>
    </row>
    <row r="8" spans="1:5" x14ac:dyDescent="0.55000000000000004">
      <c r="A8" t="s">
        <v>45</v>
      </c>
      <c r="B8">
        <v>53</v>
      </c>
      <c r="C8">
        <v>19</v>
      </c>
      <c r="D8">
        <v>3</v>
      </c>
      <c r="E8">
        <v>137</v>
      </c>
    </row>
    <row r="9" spans="1:5" x14ac:dyDescent="0.55000000000000004">
      <c r="A9" t="s">
        <v>46</v>
      </c>
      <c r="B9">
        <v>117</v>
      </c>
      <c r="C9">
        <v>55</v>
      </c>
      <c r="D9">
        <v>34</v>
      </c>
      <c r="E9">
        <v>113</v>
      </c>
    </row>
    <row r="10" spans="1:5" x14ac:dyDescent="0.55000000000000004">
      <c r="A10" t="s">
        <v>47</v>
      </c>
      <c r="B10">
        <v>15</v>
      </c>
      <c r="C10">
        <v>73</v>
      </c>
      <c r="D10">
        <v>91</v>
      </c>
      <c r="E10">
        <v>120</v>
      </c>
    </row>
    <row r="11" spans="1:5" x14ac:dyDescent="0.55000000000000004">
      <c r="A11" t="s">
        <v>48</v>
      </c>
      <c r="B11">
        <v>133</v>
      </c>
      <c r="C11">
        <v>0</v>
      </c>
      <c r="D11">
        <v>62</v>
      </c>
      <c r="E11">
        <v>110</v>
      </c>
    </row>
    <row r="12" spans="1:5" x14ac:dyDescent="0.55000000000000004">
      <c r="A12" t="s">
        <v>49</v>
      </c>
      <c r="B12">
        <v>86</v>
      </c>
      <c r="C12">
        <v>50</v>
      </c>
      <c r="D12">
        <v>106</v>
      </c>
      <c r="E12">
        <v>12</v>
      </c>
    </row>
    <row r="13" spans="1:5" x14ac:dyDescent="0.55000000000000004">
      <c r="A13" t="s">
        <v>50</v>
      </c>
      <c r="B13">
        <v>157</v>
      </c>
      <c r="C13">
        <v>146</v>
      </c>
      <c r="D13">
        <v>198</v>
      </c>
      <c r="E13">
        <v>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1DA09-DAC7-4059-BD6E-098F438F00CE}">
  <dimension ref="A1:F31"/>
  <sheetViews>
    <sheetView workbookViewId="0"/>
  </sheetViews>
  <sheetFormatPr defaultRowHeight="14.4" x14ac:dyDescent="0.55000000000000004"/>
  <cols>
    <col min="1" max="1" width="8.20703125" bestFit="1" customWidth="1"/>
    <col min="2" max="2" width="9.5234375" bestFit="1" customWidth="1"/>
    <col min="3" max="3" width="9.5234375" customWidth="1"/>
    <col min="4" max="4" width="14.5234375" bestFit="1" customWidth="1"/>
    <col min="5" max="5" width="6.1015625" bestFit="1" customWidth="1"/>
    <col min="6" max="6" width="11.5234375" bestFit="1" customWidth="1"/>
  </cols>
  <sheetData>
    <row r="1" spans="1:6" s="3" customFormat="1" x14ac:dyDescent="0.55000000000000004">
      <c r="A1" s="3" t="s">
        <v>51</v>
      </c>
      <c r="B1" s="3" t="s">
        <v>52</v>
      </c>
      <c r="C1" s="3" t="s">
        <v>196</v>
      </c>
      <c r="D1" s="3" t="s">
        <v>53</v>
      </c>
      <c r="E1" s="3" t="s">
        <v>54</v>
      </c>
      <c r="F1" s="3" t="s">
        <v>55</v>
      </c>
    </row>
    <row r="2" spans="1:6" x14ac:dyDescent="0.55000000000000004">
      <c r="A2" t="s">
        <v>56</v>
      </c>
      <c r="B2" t="s">
        <v>57</v>
      </c>
      <c r="D2" t="s">
        <v>58</v>
      </c>
      <c r="E2" t="s">
        <v>59</v>
      </c>
      <c r="F2" t="s">
        <v>60</v>
      </c>
    </row>
    <row r="3" spans="1:6" x14ac:dyDescent="0.55000000000000004">
      <c r="A3" t="s">
        <v>61</v>
      </c>
      <c r="B3" t="s">
        <v>62</v>
      </c>
      <c r="D3" t="s">
        <v>63</v>
      </c>
      <c r="E3" t="s">
        <v>64</v>
      </c>
      <c r="F3" t="s">
        <v>65</v>
      </c>
    </row>
    <row r="4" spans="1:6" x14ac:dyDescent="0.55000000000000004">
      <c r="A4" t="s">
        <v>66</v>
      </c>
      <c r="B4" t="s">
        <v>67</v>
      </c>
      <c r="D4" t="s">
        <v>68</v>
      </c>
      <c r="E4" t="s">
        <v>69</v>
      </c>
      <c r="F4" t="s">
        <v>70</v>
      </c>
    </row>
    <row r="5" spans="1:6" x14ac:dyDescent="0.55000000000000004">
      <c r="A5" t="s">
        <v>71</v>
      </c>
      <c r="B5" t="s">
        <v>72</v>
      </c>
      <c r="D5" t="s">
        <v>73</v>
      </c>
      <c r="E5" t="s">
        <v>74</v>
      </c>
      <c r="F5" t="s">
        <v>75</v>
      </c>
    </row>
    <row r="6" spans="1:6" x14ac:dyDescent="0.55000000000000004">
      <c r="A6" t="s">
        <v>61</v>
      </c>
      <c r="B6" t="s">
        <v>76</v>
      </c>
      <c r="D6" t="s">
        <v>77</v>
      </c>
      <c r="E6" t="s">
        <v>78</v>
      </c>
      <c r="F6" t="s">
        <v>79</v>
      </c>
    </row>
    <row r="7" spans="1:6" x14ac:dyDescent="0.55000000000000004">
      <c r="A7" t="s">
        <v>80</v>
      </c>
      <c r="B7" t="s">
        <v>81</v>
      </c>
      <c r="D7" t="s">
        <v>82</v>
      </c>
      <c r="E7" t="s">
        <v>83</v>
      </c>
      <c r="F7" t="s">
        <v>84</v>
      </c>
    </row>
    <row r="8" spans="1:6" x14ac:dyDescent="0.55000000000000004">
      <c r="A8" t="s">
        <v>85</v>
      </c>
      <c r="B8" t="s">
        <v>86</v>
      </c>
      <c r="D8" t="s">
        <v>87</v>
      </c>
      <c r="E8" t="s">
        <v>88</v>
      </c>
      <c r="F8" t="s">
        <v>89</v>
      </c>
    </row>
    <row r="9" spans="1:6" x14ac:dyDescent="0.55000000000000004">
      <c r="A9" t="s">
        <v>90</v>
      </c>
      <c r="B9" t="s">
        <v>91</v>
      </c>
      <c r="D9" t="s">
        <v>92</v>
      </c>
      <c r="E9" t="s">
        <v>93</v>
      </c>
      <c r="F9" t="s">
        <v>94</v>
      </c>
    </row>
    <row r="10" spans="1:6" x14ac:dyDescent="0.55000000000000004">
      <c r="A10" t="s">
        <v>95</v>
      </c>
      <c r="B10" t="s">
        <v>96</v>
      </c>
      <c r="D10" t="s">
        <v>97</v>
      </c>
      <c r="E10" t="s">
        <v>98</v>
      </c>
      <c r="F10" t="s">
        <v>99</v>
      </c>
    </row>
    <row r="11" spans="1:6" x14ac:dyDescent="0.55000000000000004">
      <c r="A11" t="s">
        <v>100</v>
      </c>
      <c r="B11" t="s">
        <v>101</v>
      </c>
      <c r="D11" t="s">
        <v>102</v>
      </c>
      <c r="E11" t="s">
        <v>103</v>
      </c>
      <c r="F11" t="s">
        <v>104</v>
      </c>
    </row>
    <row r="12" spans="1:6" x14ac:dyDescent="0.55000000000000004">
      <c r="A12" t="s">
        <v>95</v>
      </c>
      <c r="B12" t="s">
        <v>105</v>
      </c>
      <c r="D12" t="s">
        <v>106</v>
      </c>
      <c r="E12" t="s">
        <v>107</v>
      </c>
      <c r="F12" t="s">
        <v>108</v>
      </c>
    </row>
    <row r="13" spans="1:6" x14ac:dyDescent="0.55000000000000004">
      <c r="A13" t="s">
        <v>109</v>
      </c>
      <c r="B13" t="s">
        <v>110</v>
      </c>
      <c r="D13" t="s">
        <v>111</v>
      </c>
      <c r="E13" t="s">
        <v>112</v>
      </c>
      <c r="F13" t="s">
        <v>113</v>
      </c>
    </row>
    <row r="14" spans="1:6" x14ac:dyDescent="0.55000000000000004">
      <c r="A14" t="s">
        <v>114</v>
      </c>
      <c r="B14" t="s">
        <v>115</v>
      </c>
      <c r="D14" t="s">
        <v>116</v>
      </c>
      <c r="E14" t="s">
        <v>117</v>
      </c>
      <c r="F14" t="s">
        <v>118</v>
      </c>
    </row>
    <row r="15" spans="1:6" x14ac:dyDescent="0.55000000000000004">
      <c r="A15" t="s">
        <v>119</v>
      </c>
      <c r="B15" t="s">
        <v>120</v>
      </c>
      <c r="D15" t="s">
        <v>121</v>
      </c>
      <c r="E15" t="s">
        <v>122</v>
      </c>
      <c r="F15" t="s">
        <v>123</v>
      </c>
    </row>
    <row r="16" spans="1:6" x14ac:dyDescent="0.55000000000000004">
      <c r="A16" t="s">
        <v>124</v>
      </c>
      <c r="B16" t="s">
        <v>81</v>
      </c>
      <c r="D16" t="s">
        <v>125</v>
      </c>
      <c r="E16" t="s">
        <v>126</v>
      </c>
      <c r="F16" t="s">
        <v>104</v>
      </c>
    </row>
    <row r="17" spans="1:6" x14ac:dyDescent="0.55000000000000004">
      <c r="A17" t="s">
        <v>127</v>
      </c>
      <c r="B17" t="s">
        <v>128</v>
      </c>
      <c r="D17" t="s">
        <v>129</v>
      </c>
      <c r="E17" t="s">
        <v>130</v>
      </c>
      <c r="F17" t="s">
        <v>131</v>
      </c>
    </row>
    <row r="18" spans="1:6" x14ac:dyDescent="0.55000000000000004">
      <c r="A18" t="s">
        <v>132</v>
      </c>
      <c r="B18" t="s">
        <v>133</v>
      </c>
      <c r="D18" t="s">
        <v>134</v>
      </c>
      <c r="E18" t="s">
        <v>135</v>
      </c>
      <c r="F18" t="s">
        <v>136</v>
      </c>
    </row>
    <row r="19" spans="1:6" x14ac:dyDescent="0.55000000000000004">
      <c r="A19" t="s">
        <v>137</v>
      </c>
      <c r="B19" t="s">
        <v>138</v>
      </c>
      <c r="D19" t="s">
        <v>139</v>
      </c>
      <c r="E19" t="s">
        <v>140</v>
      </c>
      <c r="F19" t="s">
        <v>141</v>
      </c>
    </row>
    <row r="20" spans="1:6" x14ac:dyDescent="0.55000000000000004">
      <c r="A20" t="s">
        <v>142</v>
      </c>
      <c r="B20" t="s">
        <v>143</v>
      </c>
      <c r="D20" t="s">
        <v>144</v>
      </c>
      <c r="E20" t="s">
        <v>145</v>
      </c>
      <c r="F20" t="s">
        <v>104</v>
      </c>
    </row>
    <row r="21" spans="1:6" x14ac:dyDescent="0.55000000000000004">
      <c r="A21" t="s">
        <v>95</v>
      </c>
      <c r="B21" t="s">
        <v>146</v>
      </c>
      <c r="D21" t="s">
        <v>147</v>
      </c>
      <c r="E21" t="s">
        <v>148</v>
      </c>
      <c r="F21" t="s">
        <v>149</v>
      </c>
    </row>
    <row r="22" spans="1:6" x14ac:dyDescent="0.55000000000000004">
      <c r="A22" t="s">
        <v>150</v>
      </c>
      <c r="B22" t="s">
        <v>81</v>
      </c>
      <c r="D22" t="s">
        <v>151</v>
      </c>
      <c r="E22" t="s">
        <v>152</v>
      </c>
      <c r="F22" t="s">
        <v>153</v>
      </c>
    </row>
    <row r="23" spans="1:6" x14ac:dyDescent="0.55000000000000004">
      <c r="A23" t="s">
        <v>154</v>
      </c>
      <c r="B23" t="s">
        <v>155</v>
      </c>
      <c r="D23" t="s">
        <v>156</v>
      </c>
      <c r="E23" t="s">
        <v>157</v>
      </c>
      <c r="F23" t="s">
        <v>158</v>
      </c>
    </row>
    <row r="24" spans="1:6" x14ac:dyDescent="0.55000000000000004">
      <c r="A24" t="s">
        <v>159</v>
      </c>
      <c r="B24" t="s">
        <v>81</v>
      </c>
      <c r="D24" t="s">
        <v>160</v>
      </c>
      <c r="E24" t="s">
        <v>161</v>
      </c>
      <c r="F24" t="s">
        <v>162</v>
      </c>
    </row>
    <row r="25" spans="1:6" x14ac:dyDescent="0.55000000000000004">
      <c r="A25" t="s">
        <v>163</v>
      </c>
      <c r="B25" t="s">
        <v>164</v>
      </c>
      <c r="D25" t="s">
        <v>165</v>
      </c>
      <c r="E25" t="s">
        <v>166</v>
      </c>
      <c r="F25" t="s">
        <v>167</v>
      </c>
    </row>
    <row r="26" spans="1:6" x14ac:dyDescent="0.55000000000000004">
      <c r="A26" t="s">
        <v>168</v>
      </c>
      <c r="B26" t="s">
        <v>169</v>
      </c>
      <c r="D26" t="s">
        <v>170</v>
      </c>
      <c r="E26" t="s">
        <v>171</v>
      </c>
      <c r="F26" t="s">
        <v>172</v>
      </c>
    </row>
    <row r="27" spans="1:6" x14ac:dyDescent="0.55000000000000004">
      <c r="A27" t="s">
        <v>173</v>
      </c>
      <c r="B27" t="s">
        <v>174</v>
      </c>
      <c r="D27" t="s">
        <v>175</v>
      </c>
      <c r="E27" t="s">
        <v>176</v>
      </c>
      <c r="F27" t="s">
        <v>177</v>
      </c>
    </row>
    <row r="28" spans="1:6" x14ac:dyDescent="0.55000000000000004">
      <c r="A28" t="s">
        <v>178</v>
      </c>
      <c r="B28" t="s">
        <v>179</v>
      </c>
      <c r="D28" t="s">
        <v>180</v>
      </c>
      <c r="E28" t="s">
        <v>181</v>
      </c>
      <c r="F28" t="s">
        <v>182</v>
      </c>
    </row>
    <row r="29" spans="1:6" x14ac:dyDescent="0.55000000000000004">
      <c r="A29" t="s">
        <v>95</v>
      </c>
      <c r="B29" t="s">
        <v>183</v>
      </c>
      <c r="D29" t="s">
        <v>184</v>
      </c>
      <c r="E29" t="s">
        <v>185</v>
      </c>
      <c r="F29" t="s">
        <v>186</v>
      </c>
    </row>
    <row r="30" spans="1:6" x14ac:dyDescent="0.55000000000000004">
      <c r="A30" t="s">
        <v>187</v>
      </c>
      <c r="B30" t="s">
        <v>188</v>
      </c>
      <c r="D30" t="s">
        <v>189</v>
      </c>
      <c r="E30" t="s">
        <v>190</v>
      </c>
      <c r="F30" t="s">
        <v>153</v>
      </c>
    </row>
    <row r="31" spans="1:6" x14ac:dyDescent="0.55000000000000004">
      <c r="A31" t="s">
        <v>191</v>
      </c>
      <c r="B31" t="s">
        <v>192</v>
      </c>
      <c r="D31" t="s">
        <v>193</v>
      </c>
      <c r="E31" t="s">
        <v>194</v>
      </c>
      <c r="F31" t="s">
        <v>195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20</vt:i4>
      </vt:variant>
    </vt:vector>
  </HeadingPairs>
  <TitlesOfParts>
    <vt:vector size="20" baseType="lpstr">
      <vt:lpstr>Övning 1</vt:lpstr>
      <vt:lpstr>Lösning 1</vt:lpstr>
      <vt:lpstr>Övning 2</vt:lpstr>
      <vt:lpstr>Lösning 2</vt:lpstr>
      <vt:lpstr>Övning 3</vt:lpstr>
      <vt:lpstr>Lösning 3</vt:lpstr>
      <vt:lpstr>Övning 4</vt:lpstr>
      <vt:lpstr>Lösning 4</vt:lpstr>
      <vt:lpstr>Övning 5</vt:lpstr>
      <vt:lpstr>Lösning 5</vt:lpstr>
      <vt:lpstr>Övning 6</vt:lpstr>
      <vt:lpstr>Övning 7</vt:lpstr>
      <vt:lpstr>Övning 8</vt:lpstr>
      <vt:lpstr>Lösning 8</vt:lpstr>
      <vt:lpstr>Övning 9</vt:lpstr>
      <vt:lpstr>Lösning 9</vt:lpstr>
      <vt:lpstr>Övning 10</vt:lpstr>
      <vt:lpstr>Lösning 10</vt:lpstr>
      <vt:lpstr>Övning 11</vt:lpstr>
      <vt:lpstr>Lösning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2024-03-03T09:39:11Z</dcterms:created>
  <dcterms:modified xsi:type="dcterms:W3CDTF">2024-03-06T10:02:45Z</dcterms:modified>
</cp:coreProperties>
</file>